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664" documentId="13_ncr:1_{F6CB121F-512D-4AA6-A0C1-0FB36C537598}" xr6:coauthVersionLast="47" xr6:coauthVersionMax="47" xr10:uidLastSave="{55ED82E4-B423-45DF-8795-D27ED0098957}"/>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5" i="3"/>
  <c r="G6" i="3"/>
  <c r="G7" i="3"/>
  <c r="G8" i="3"/>
  <c r="I3" i="4"/>
  <c r="J3" i="4"/>
  <c r="I3" i="6"/>
  <c r="I4" i="6"/>
  <c r="L5" i="3"/>
  <c r="J5" i="3"/>
  <c r="I5" i="3"/>
  <c r="B5"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3" i="3"/>
  <c r="B4"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L2" i="3"/>
  <c r="L3" i="3"/>
  <c r="L4"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J2" i="3"/>
  <c r="J3" i="3"/>
  <c r="J4"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I2" i="3"/>
  <c r="I3" i="3"/>
  <c r="I4"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B2" i="5"/>
  <c r="G2" i="5"/>
  <c r="I2" i="5"/>
  <c r="J2" i="5"/>
  <c r="G2" i="3"/>
  <c r="G3" i="3"/>
  <c r="G4"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alcChain>
</file>

<file path=xl/sharedStrings.xml><?xml version="1.0" encoding="utf-8"?>
<sst xmlns="http://schemas.openxmlformats.org/spreadsheetml/2006/main" count="178587" uniqueCount="39078">
  <si>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</si>
  <si>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</si>
  <si>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</si>
  <si>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</si>
  <si>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</si>
  <si>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</si>
  <si>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</si>
  <si>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</si>
  <si>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</si>
  <si>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</si>
  <si>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</si>
  <si>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</si>
  <si>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</si>
  <si>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</si>
  <si>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</si>
  <si>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</si>
  <si>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</si>
  <si>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</si>
  <si>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</si>
  <si>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</si>
  <si>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</si>
  <si>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</si>
  <si>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</si>
  <si>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</si>
  <si>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</si>
  <si>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</si>
  <si>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</si>
  <si>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</si>
  <si>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</si>
  <si>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</si>
  <si>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</si>
  <si>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</si>
  <si>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</si>
  <si>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</si>
  <si>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</si>
  <si>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</si>
  <si>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</si>
  <si>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</si>
  <si>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</si>
  <si>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</si>
  <si>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</si>
  <si>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</si>
  <si>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</si>
  <si>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</si>
  <si>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</si>
  <si>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</si>
  <si>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</si>
  <si>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</si>
  <si>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</si>
  <si>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</si>
  <si>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</si>
  <si>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</si>
  <si>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</si>
  <si>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</si>
  <si>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</si>
  <si>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</si>
  <si>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</si>
  <si>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</si>
  <si>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</si>
  <si>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</si>
  <si>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</si>
  <si>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</si>
  <si>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</si>
  <si>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</si>
  <si>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</si>
  <si>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</si>
  <si>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</si>
  <si>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</si>
  <si>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</si>
  <si>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</si>
  <si>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</si>
  <si>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</si>
  <si>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</si>
  <si>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</si>
  <si>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</si>
  <si>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</si>
  <si>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</si>
  <si>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</si>
  <si>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</si>
  <si>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</si>
  <si>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</si>
  <si>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</si>
  <si>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</si>
  <si>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</si>
  <si>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</si>
  <si>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</si>
  <si>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</si>
  <si>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</si>
  <si>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</si>
  <si>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</si>
  <si>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</si>
  <si>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</si>
  <si>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</si>
  <si>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</si>
  <si>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</si>
  <si>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</si>
  <si>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</si>
  <si>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</si>
  <si>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</si>
  <si>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</si>
  <si>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</si>
  <si>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</si>
  <si>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</si>
  <si>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</si>
  <si>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</si>
  <si>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</si>
  <si>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</si>
  <si>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</si>
  <si>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</si>
  <si>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</si>
  <si>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</si>
  <si>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</si>
  <si>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</si>
  <si>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</si>
  <si>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</si>
  <si>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</si>
  <si>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</si>
  <si>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</si>
  <si>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</si>
  <si>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</si>
  <si>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</si>
  <si>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</si>
  <si>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</si>
  <si>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</si>
  <si>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</si>
  <si>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</si>
  <si>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</si>
  <si>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</si>
  <si>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</si>
  <si>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</si>
  <si>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</si>
  <si>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</si>
  <si>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</si>
  <si>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</si>
  <si>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</si>
  <si>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</si>
  <si>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</si>
  <si>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</si>
  <si>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</si>
  <si>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</si>
  <si>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</si>
  <si>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</si>
  <si>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</si>
  <si>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</si>
  <si>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</si>
  <si>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</si>
  <si>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</si>
  <si>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</si>
  <si>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</si>
  <si>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</si>
  <si>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</si>
  <si>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</si>
  <si>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</si>
  <si>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</si>
  <si>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</si>
  <si>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</si>
  <si>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</si>
  <si>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</si>
  <si>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</si>
  <si>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</si>
  <si>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</si>
  <si>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</si>
  <si>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</si>
  <si>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</si>
  <si>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</si>
  <si>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</si>
  <si>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</si>
  <si>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</si>
  <si>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</si>
  <si>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</si>
  <si>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</si>
  <si>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</si>
  <si>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</si>
  <si>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</si>
  <si>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</si>
  <si>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</si>
  <si>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</si>
  <si>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</si>
  <si>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</si>
  <si>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</si>
  <si>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</si>
  <si>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</si>
  <si>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</si>
  <si>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</si>
  <si>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</si>
  <si>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</si>
  <si>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</si>
  <si>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</si>
  <si>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</si>
  <si>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</si>
  <si>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</si>
  <si>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</si>
  <si>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</si>
  <si>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</si>
  <si>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</si>
  <si>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</si>
  <si>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</si>
  <si>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</si>
  <si>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</si>
  <si>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</si>
  <si>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</si>
  <si>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</si>
  <si>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</si>
  <si>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</si>
  <si>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</si>
  <si>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</si>
  <si>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</si>
  <si>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</si>
  <si>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</si>
  <si>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</si>
  <si>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</si>
  <si>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</si>
  <si>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</si>
  <si>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</si>
  <si>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</si>
  <si>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</si>
  <si>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</si>
  <si>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</si>
  <si>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</si>
  <si>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</si>
  <si>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</si>
  <si>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</si>
  <si>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</si>
  <si>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</si>
  <si>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</si>
  <si>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</si>
  <si>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</si>
  <si>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</si>
  <si>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</si>
  <si>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</si>
  <si>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</si>
  <si>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</si>
  <si>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</si>
  <si>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</si>
  <si>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</si>
  <si>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</si>
  <si>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</si>
  <si>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</si>
  <si>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</si>
  <si>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</si>
  <si>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</si>
  <si>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</si>
  <si>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</si>
  <si>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</si>
  <si>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</si>
  <si>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</si>
  <si>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</si>
  <si>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</si>
  <si>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</si>
  <si>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</si>
  <si>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</si>
  <si>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</si>
  <si>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</si>
  <si>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</si>
  <si>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</si>
  <si>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</si>
  <si>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</si>
  <si>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</si>
  <si>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</si>
  <si>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</si>
  <si>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</si>
  <si>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</si>
  <si>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</si>
  <si>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</si>
  <si>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</si>
  <si>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</si>
  <si>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</si>
  <si>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</si>
  <si>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</si>
  <si>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</si>
  <si>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</si>
  <si>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</si>
  <si>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</si>
  <si>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</si>
  <si>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</si>
  <si>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</si>
  <si>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</si>
  <si>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</si>
  <si>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</si>
  <si>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</si>
  <si>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</si>
  <si>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</si>
  <si>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</si>
  <si>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</si>
  <si>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</si>
  <si>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</si>
  <si>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</si>
  <si>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</si>
  <si>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</si>
  <si>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</si>
  <si>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</si>
  <si>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</si>
  <si>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</si>
  <si>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</si>
  <si>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</si>
  <si>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</si>
  <si>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</si>
  <si>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</si>
  <si>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</si>
  <si>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</si>
  <si>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</si>
  <si>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</si>
  <si>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</si>
  <si>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</si>
  <si>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</si>
  <si>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</si>
  <si>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</si>
  <si>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</si>
  <si>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</si>
  <si>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</si>
  <si>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</si>
  <si>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</si>
  <si>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</si>
  <si>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</si>
  <si>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</si>
  <si>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</si>
  <si>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</si>
  <si>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</si>
  <si>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</si>
  <si>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</si>
  <si>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</si>
  <si>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</si>
  <si>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</si>
  <si>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</si>
  <si>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</si>
  <si>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</si>
  <si>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</si>
  <si>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</si>
  <si>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</si>
  <si>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</si>
  <si>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</si>
  <si>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</si>
  <si>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</si>
  <si>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</si>
  <si>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</si>
  <si>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</si>
  <si>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</si>
  <si>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</si>
  <si>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</si>
  <si>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</si>
  <si>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</si>
  <si>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</si>
  <si>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</si>
  <si>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</si>
  <si>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</si>
  <si>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</si>
  <si>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</si>
  <si>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</si>
  <si>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</si>
  <si>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</si>
  <si>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</si>
  <si>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</si>
  <si>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</si>
  <si>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</si>
  <si>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</si>
  <si>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</si>
  <si>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</si>
  <si>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</si>
  <si>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</si>
  <si>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</si>
  <si>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</si>
  <si>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</si>
  <si>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</si>
  <si>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</si>
  <si>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</si>
  <si>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</si>
  <si>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</si>
  <si>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</si>
  <si>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</si>
  <si>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</si>
  <si>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</si>
  <si>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</si>
  <si>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</si>
  <si>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</si>
  <si>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</si>
  <si>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</si>
  <si>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</si>
  <si>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</si>
  <si>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</si>
  <si>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</si>
  <si>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</si>
  <si>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</si>
  <si>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</si>
  <si>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</si>
  <si>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</si>
  <si>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</si>
  <si>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</si>
  <si>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</si>
  <si>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</si>
  <si>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</si>
  <si>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</si>
  <si>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</si>
  <si>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</si>
  <si>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</si>
  <si>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</si>
  <si>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</si>
  <si>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</si>
  <si>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</si>
  <si>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</si>
  <si>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</si>
  <si>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</si>
  <si>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</si>
  <si>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</si>
  <si>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</si>
  <si>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</si>
  <si>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</si>
  <si>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</si>
  <si>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</si>
  <si>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</si>
  <si>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</si>
  <si>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</si>
  <si>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</si>
  <si>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</si>
  <si>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</si>
  <si>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</si>
  <si>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</si>
  <si>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</si>
  <si>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</si>
  <si>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</si>
  <si>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</si>
  <si>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</si>
  <si>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</si>
  <si>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</si>
  <si>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</si>
  <si>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</si>
  <si>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</si>
  <si>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</si>
  <si>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</si>
  <si>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</si>
  <si>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</si>
  <si>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</si>
  <si>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</si>
  <si>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</si>
  <si>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</si>
  <si>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</si>
  <si>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</si>
  <si>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</si>
  <si>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</si>
  <si>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</si>
  <si>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</si>
  <si>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</si>
  <si>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</si>
  <si>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</si>
  <si>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</si>
  <si>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</si>
  <si>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</si>
  <si>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</si>
  <si>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</si>
  <si>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</si>
  <si>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</si>
  <si>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</si>
  <si>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</si>
  <si>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</si>
  <si>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</si>
  <si>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</si>
  <si>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</si>
  <si>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</si>
  <si>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</si>
  <si>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</si>
  <si>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</si>
  <si>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</si>
  <si>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</si>
  <si>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</si>
  <si>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</si>
  <si>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</si>
  <si>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</si>
  <si>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</si>
  <si>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</si>
  <si>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</si>
  <si>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</si>
  <si>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</si>
  <si>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</si>
  <si>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</si>
  <si>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</si>
  <si>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</si>
  <si>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</si>
  <si>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</si>
  <si>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</si>
  <si>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</si>
  <si>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</si>
  <si>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</si>
  <si>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</si>
  <si>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</si>
  <si>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</si>
  <si>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</si>
  <si>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</si>
  <si>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</si>
  <si>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</si>
  <si>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</si>
  <si>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</si>
  <si>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</si>
  <si>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</si>
  <si>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</si>
  <si>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</si>
  <si>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</si>
  <si>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</si>
  <si>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</si>
  <si>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</si>
  <si>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</si>
  <si>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</si>
  <si>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</si>
  <si>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</si>
  <si>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</si>
  <si>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</si>
  <si>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</si>
  <si>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</si>
  <si>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</si>
  <si>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</si>
  <si>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</si>
  <si>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</si>
  <si>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</si>
  <si>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</si>
  <si>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</si>
  <si>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</si>
  <si>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</si>
  <si>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</si>
  <si>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</si>
  <si>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</si>
  <si>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</si>
  <si>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</si>
  <si>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</si>
  <si>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</si>
  <si>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</si>
  <si>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</si>
  <si>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</si>
  <si>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</si>
  <si>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</si>
  <si>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</si>
  <si>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</si>
  <si>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</si>
  <si>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</si>
  <si>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</si>
  <si>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</si>
  <si>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</si>
  <si>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</si>
  <si>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</si>
  <si>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</si>
  <si>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</si>
  <si>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</si>
  <si>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</si>
  <si>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</si>
  <si>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</si>
  <si>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</si>
  <si>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</si>
  <si>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</si>
  <si>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</si>
  <si>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</si>
  <si>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</si>
  <si>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</si>
  <si>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</si>
  <si>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</si>
  <si>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</si>
  <si>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</si>
  <si>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</si>
  <si>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</si>
  <si>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</si>
  <si>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</si>
  <si>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</si>
  <si>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</si>
  <si>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</si>
  <si>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</si>
  <si>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</si>
  <si>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</si>
  <si>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</si>
  <si>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</si>
  <si>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</si>
  <si>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</si>
  <si>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</si>
  <si>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</si>
  <si>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</si>
  <si>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</si>
  <si>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</si>
  <si>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</si>
  <si>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</si>
  <si>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</si>
  <si>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</si>
  <si>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</si>
  <si>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</si>
  <si>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</si>
  <si>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</si>
  <si>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</si>
  <si>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</si>
  <si>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</si>
  <si>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</si>
  <si>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</si>
  <si>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</si>
  <si>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</si>
  <si>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</si>
  <si>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</si>
  <si>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</si>
  <si>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</si>
  <si>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</si>
  <si>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</si>
  <si>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</si>
  <si>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</si>
  <si>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</si>
  <si>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</si>
  <si>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</si>
  <si>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</si>
  <si>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</si>
  <si>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</si>
  <si>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</si>
  <si>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</si>
  <si>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</si>
  <si>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</si>
  <si>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</si>
  <si>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</si>
  <si>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</si>
  <si>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</si>
  <si>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</si>
  <si>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</si>
  <si>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</si>
  <si>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</si>
  <si>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</si>
  <si>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</si>
  <si>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</si>
  <si>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</si>
  <si>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</si>
  <si>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</si>
  <si>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</si>
  <si>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</si>
  <si>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</si>
  <si>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</si>
  <si>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</si>
  <si>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</si>
  <si>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</si>
  <si>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</si>
  <si>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</si>
  <si>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</si>
  <si>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</si>
  <si>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</si>
  <si>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</si>
  <si>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</si>
  <si>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</si>
  <si>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</si>
  <si>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</si>
  <si>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</si>
  <si>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</si>
  <si>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</si>
  <si>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</si>
  <si>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</si>
  <si>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</si>
  <si>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</si>
  <si>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</si>
  <si>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</si>
  <si>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</si>
  <si>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</si>
  <si>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</si>
  <si>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</si>
  <si>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</si>
  <si>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</si>
  <si>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</si>
  <si>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</si>
  <si>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</si>
  <si>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</si>
  <si>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</si>
  <si>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</si>
  <si>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</si>
  <si>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</si>
  <si>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</si>
  <si>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</si>
  <si>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</si>
  <si>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</si>
  <si>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</si>
  <si>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</si>
  <si>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</si>
  <si>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</si>
  <si>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</si>
  <si>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</si>
  <si>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</si>
  <si>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</si>
  <si>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</si>
  <si>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</si>
  <si>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</si>
  <si>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</si>
  <si>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</si>
  <si>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</si>
  <si>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</si>
  <si>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</si>
  <si>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</si>
  <si>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</si>
  <si>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</si>
  <si>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</si>
  <si>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</si>
  <si>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</si>
  <si>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</si>
  <si>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</si>
  <si>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</si>
  <si>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</si>
  <si>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</si>
  <si>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</si>
  <si>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</si>
  <si>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</si>
  <si>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</si>
  <si>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</si>
  <si>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</si>
  <si>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</si>
  <si>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</si>
  <si>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</si>
  <si>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</si>
  <si>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</si>
  <si>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</si>
  <si>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</si>
  <si>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</si>
  <si>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</si>
  <si>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</si>
  <si>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</si>
  <si>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</si>
  <si>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</si>
  <si>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</si>
  <si>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</si>
  <si>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</si>
  <si>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</si>
  <si>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</si>
  <si>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</si>
  <si>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</si>
  <si>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</si>
  <si>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</si>
  <si>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</si>
  <si>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</si>
  <si>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</si>
  <si>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</si>
  <si>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</si>
  <si>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</si>
  <si>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</si>
  <si>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</si>
  <si>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</si>
  <si>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</si>
  <si>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</si>
  <si>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</si>
  <si>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</si>
  <si>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</si>
  <si>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</si>
  <si>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</si>
  <si>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</si>
  <si>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</si>
  <si>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</si>
  <si>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</si>
  <si>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</si>
  <si>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</si>
  <si>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</si>
  <si>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</si>
  <si>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</si>
  <si>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</si>
  <si>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</si>
  <si>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</si>
  <si>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</si>
  <si>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</si>
  <si>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</si>
  <si>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</si>
  <si>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</si>
  <si>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</si>
  <si>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</si>
  <si>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</si>
  <si>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</si>
  <si>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</si>
  <si>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</si>
  <si>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</si>
  <si>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</si>
  <si>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</si>
  <si>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</si>
  <si>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</si>
  <si>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</si>
  <si>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</si>
  <si>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</si>
  <si>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</si>
  <si>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</si>
  <si>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</si>
  <si>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</si>
  <si>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</si>
  <si>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</si>
  <si>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</si>
  <si>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</si>
  <si>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</si>
  <si>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</si>
  <si>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</si>
  <si>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</si>
  <si>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</si>
  <si>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</si>
  <si>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</si>
  <si>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</si>
  <si>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</si>
  <si>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</si>
  <si>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</si>
  <si>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</si>
  <si>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</si>
  <si>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</si>
  <si>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</si>
  <si>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</si>
  <si>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</si>
  <si>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</si>
  <si>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</si>
  <si>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</si>
  <si>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</si>
  <si>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</si>
  <si>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</si>
  <si>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</si>
  <si>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</si>
  <si>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</si>
  <si>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</si>
  <si>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</si>
  <si>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</si>
  <si>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</si>
  <si>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</si>
  <si>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</si>
  <si>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</si>
  <si>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</si>
  <si>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</si>
  <si>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</si>
  <si>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</si>
  <si>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</si>
  <si>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</si>
  <si>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</si>
  <si>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</si>
  <si>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</si>
  <si>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</si>
  <si>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</si>
  <si>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</si>
  <si>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</si>
  <si>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</si>
  <si>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</si>
  <si>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</si>
  <si>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</si>
  <si>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</si>
  <si>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</si>
  <si>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</si>
  <si>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</si>
  <si>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</si>
  <si>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</si>
  <si>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</si>
  <si>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</si>
  <si>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</si>
  <si>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</si>
  <si>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</si>
  <si>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</si>
  <si>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</si>
  <si>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</si>
  <si>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</si>
  <si>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</si>
  <si>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</si>
  <si>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</si>
  <si>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</si>
  <si>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</si>
  <si>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</si>
  <si>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</si>
  <si>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</si>
  <si>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</si>
  <si>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</si>
  <si>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</si>
  <si>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</si>
  <si>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</si>
  <si>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</si>
  <si>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</si>
  <si>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</si>
  <si>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</si>
  <si>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</si>
  <si>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</si>
  <si>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</si>
  <si>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</si>
  <si>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</si>
  <si>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</si>
  <si>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</si>
  <si>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</si>
  <si>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</si>
  <si>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</si>
  <si>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</si>
  <si>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</si>
  <si>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</si>
  <si>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</si>
  <si>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</si>
  <si>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</si>
  <si>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</si>
  <si>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</si>
  <si>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</si>
  <si>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</si>
  <si>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</si>
  <si>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</si>
  <si>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</si>
  <si>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</si>
  <si>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</si>
  <si>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</si>
  <si>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</si>
  <si>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</si>
  <si>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</si>
  <si>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</si>
  <si>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</si>
  <si>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</si>
  <si>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</si>
  <si>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</si>
  <si>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</si>
  <si>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</si>
  <si>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</si>
  <si>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</si>
  <si>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</si>
  <si>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</si>
  <si>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</si>
  <si>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</si>
  <si>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</si>
  <si>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</si>
  <si>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</si>
  <si>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</si>
  <si>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</si>
  <si>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</si>
  <si>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</si>
  <si>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</si>
  <si>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</si>
  <si>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</si>
  <si>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</si>
  <si>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</si>
  <si>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</si>
  <si>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</si>
  <si>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</si>
  <si>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</si>
  <si>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</si>
  <si>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</si>
  <si>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</si>
  <si>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</si>
  <si>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</si>
  <si>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</si>
  <si>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</si>
  <si>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</si>
  <si>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</si>
  <si>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</si>
  <si>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</si>
  <si>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</si>
  <si>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</si>
  <si>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</si>
  <si>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</si>
  <si>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</si>
  <si>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</si>
  <si>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</si>
  <si>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</si>
  <si>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</si>
  <si>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</si>
  <si>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</si>
  <si>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</si>
  <si>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</si>
  <si>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</si>
  <si>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</si>
  <si>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</si>
  <si>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</si>
  <si>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</si>
  <si>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</si>
  <si>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</si>
  <si>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</si>
  <si>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</si>
  <si>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</si>
  <si>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</si>
  <si>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</si>
  <si>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</si>
  <si>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</si>
  <si>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</si>
  <si>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</si>
  <si>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</si>
  <si>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</si>
  <si>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</si>
  <si>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</si>
  <si>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</si>
  <si>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</si>
  <si>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</si>
  <si>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</si>
  <si>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</si>
  <si>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</si>
  <si>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</si>
  <si>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</si>
  <si>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</si>
  <si>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</si>
  <si>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</si>
  <si>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</si>
  <si>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</si>
  <si>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</si>
  <si>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</si>
  <si>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</si>
  <si>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</si>
  <si>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</si>
  <si>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</si>
  <si>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</si>
  <si>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</si>
  <si>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</si>
  <si>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</si>
  <si>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</si>
  <si>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</si>
  <si>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</si>
  <si>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</si>
  <si>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</si>
  <si>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</si>
  <si>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</si>
  <si>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</si>
  <si>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</si>
  <si>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</si>
  <si>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</si>
  <si>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</si>
  <si>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</si>
  <si>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</si>
  <si>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</si>
  <si>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</si>
  <si>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</si>
  <si>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</si>
  <si>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</si>
  <si>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</si>
  <si>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</si>
  <si>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</si>
  <si>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</si>
  <si>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</si>
  <si>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</si>
  <si>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</si>
  <si>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</si>
  <si>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</si>
  <si>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</si>
  <si>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</si>
  <si>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</si>
  <si>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</si>
  <si>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</si>
  <si>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</si>
  <si>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</si>
  <si>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</si>
  <si>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</si>
  <si>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</si>
  <si>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</si>
  <si>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</si>
  <si>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</si>
  <si>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</si>
  <si>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</si>
  <si>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</si>
  <si>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</si>
  <si>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</si>
  <si>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</si>
  <si>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</si>
  <si>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</si>
  <si>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</si>
  <si>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</si>
  <si>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</si>
  <si>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</si>
  <si>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</si>
  <si>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</si>
  <si>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</si>
  <si>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</si>
  <si>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</si>
  <si>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</si>
  <si>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</si>
  <si>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</si>
  <si>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</si>
  <si>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</si>
  <si>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</si>
  <si>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</si>
  <si>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</si>
  <si>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</si>
  <si>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</si>
  <si>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</si>
  <si>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</si>
  <si>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</si>
  <si>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</si>
  <si>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</si>
  <si>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</si>
  <si>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</si>
  <si>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</si>
  <si>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</si>
  <si>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</si>
  <si>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</si>
  <si>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</si>
  <si>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</si>
  <si>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</si>
  <si>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</si>
  <si>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</si>
  <si>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</si>
  <si>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</si>
  <si>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</si>
  <si>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</si>
  <si>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</si>
  <si>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</si>
  <si>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</si>
  <si>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</si>
  <si>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</si>
  <si>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</si>
  <si>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</si>
  <si>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</si>
  <si>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</si>
  <si>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</si>
  <si>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</si>
  <si>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</si>
  <si>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</si>
  <si>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</si>
  <si>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</si>
  <si>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</si>
  <si>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</si>
  <si>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</si>
  <si>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</si>
  <si>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</si>
  <si>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</si>
  <si>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</si>
  <si>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</si>
  <si>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</si>
  <si>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</si>
  <si>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</si>
  <si>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</si>
  <si>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</si>
  <si>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</si>
  <si>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</si>
  <si>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</si>
  <si>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</si>
  <si>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</si>
  <si>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</si>
  <si>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</si>
  <si>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</si>
  <si>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</si>
  <si>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</si>
  <si>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</si>
  <si>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</si>
  <si>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</si>
  <si>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</si>
  <si>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</si>
  <si>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</si>
  <si>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</si>
  <si>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</si>
  <si>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</si>
  <si>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</si>
  <si>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</si>
  <si>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</si>
  <si>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</si>
  <si>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</si>
  <si>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</si>
  <si>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</si>
  <si>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</si>
  <si>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</si>
  <si>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</si>
  <si>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</si>
  <si>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</si>
  <si>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</si>
  <si>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</si>
  <si>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</si>
  <si>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</si>
  <si>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</si>
  <si>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</si>
  <si>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</si>
  <si>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</si>
  <si>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</si>
  <si>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</si>
  <si>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</si>
  <si>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</si>
  <si>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</si>
  <si>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</si>
  <si>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</si>
  <si>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</si>
  <si>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</si>
  <si>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</si>
  <si>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</si>
  <si>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</si>
  <si>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</si>
  <si>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</si>
  <si>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</si>
  <si>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</si>
  <si>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</si>
  <si>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</si>
  <si>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</si>
  <si>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</si>
  <si>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</si>
  <si>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</si>
  <si>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</si>
  <si>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</si>
  <si>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</si>
  <si>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</si>
  <si>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</si>
  <si>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</si>
  <si>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</si>
  <si>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</si>
  <si>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</si>
  <si>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</si>
  <si>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</si>
  <si>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</si>
  <si>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</si>
  <si>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</si>
  <si>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</si>
  <si>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</si>
  <si>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</si>
  <si>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</si>
  <si>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</si>
  <si>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</si>
  <si>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</si>
  <si>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</si>
  <si>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</si>
  <si>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</si>
  <si>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</si>
  <si>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</si>
  <si>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</si>
  <si>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</si>
  <si>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</si>
  <si>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</si>
  <si>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</si>
  <si>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</si>
  <si>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</si>
  <si>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</si>
  <si>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</si>
  <si>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</si>
  <si>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</si>
  <si>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</si>
  <si>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</si>
  <si>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</si>
  <si>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</si>
  <si>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</si>
  <si>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</si>
  <si>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</si>
  <si>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</si>
  <si>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</si>
  <si>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</si>
  <si>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</si>
  <si>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</si>
  <si>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</si>
  <si>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</si>
  <si>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</si>
  <si>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</si>
  <si>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</si>
  <si>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</si>
  <si>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</si>
  <si>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</si>
  <si>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</si>
  <si>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</si>
  <si>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</si>
  <si>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</si>
  <si>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</si>
  <si>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</si>
  <si>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</si>
  <si>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</si>
  <si>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</si>
  <si>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</si>
  <si>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</si>
  <si>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</si>
  <si>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</si>
  <si>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</si>
  <si>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</si>
  <si>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</si>
  <si>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</si>
  <si>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</si>
  <si>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</si>
  <si>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</si>
  <si>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</si>
  <si>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</si>
  <si>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</si>
  <si>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</si>
  <si>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</si>
  <si>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</si>
  <si>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</si>
  <si>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</si>
  <si>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</si>
  <si>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</si>
  <si>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</si>
  <si>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</si>
  <si>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</si>
  <si>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</si>
  <si>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</si>
  <si>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</si>
  <si>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</si>
  <si>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</si>
  <si>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</si>
  <si>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</si>
  <si>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</si>
  <si>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</si>
  <si>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</si>
  <si>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</si>
  <si>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</si>
  <si>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</si>
  <si>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</si>
  <si>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</si>
  <si>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</si>
  <si>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</si>
  <si>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</si>
  <si>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</si>
  <si>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</si>
  <si>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</si>
  <si>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</si>
  <si>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</si>
  <si>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</si>
  <si>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</si>
  <si>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</si>
  <si>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</si>
  <si>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</si>
  <si>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</si>
  <si>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</si>
  <si>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</si>
  <si>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</si>
  <si>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</si>
  <si>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</si>
  <si>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</si>
  <si>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</si>
  <si>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</si>
  <si>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</si>
  <si>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</si>
  <si>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</si>
  <si>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</si>
  <si>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</si>
  <si>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</si>
  <si>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</si>
  <si>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</si>
  <si>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</si>
  <si>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</si>
  <si>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</si>
  <si>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</si>
  <si>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</si>
  <si>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</si>
  <si>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</si>
  <si>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</si>
  <si>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</si>
  <si>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</si>
  <si>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</si>
  <si>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</si>
  <si>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</si>
  <si>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</si>
  <si>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</si>
  <si>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</si>
  <si>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</si>
  <si>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</si>
  <si>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</si>
  <si>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</si>
  <si>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</si>
  <si>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</si>
  <si>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</si>
  <si>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</si>
  <si>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</si>
  <si>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</si>
  <si>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</si>
  <si>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</si>
  <si>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</si>
  <si>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</si>
  <si>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</si>
  <si>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</si>
  <si>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</si>
  <si>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</si>
  <si>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</si>
  <si>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</si>
  <si>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</si>
  <si>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</si>
  <si>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</si>
  <si>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</si>
  <si>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</si>
  <si>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</si>
  <si>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</si>
  <si>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</si>
  <si>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</si>
  <si>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</si>
  <si>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</si>
  <si>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</si>
  <si>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</si>
  <si>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</si>
  <si>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</si>
  <si>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</si>
  <si>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</si>
  <si>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</si>
  <si>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</si>
  <si>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</si>
  <si>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</si>
  <si>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</si>
  <si>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</si>
  <si>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</si>
  <si>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</si>
  <si>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</si>
  <si>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</si>
  <si>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</si>
  <si>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</si>
  <si>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</si>
  <si>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</si>
  <si>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</si>
  <si>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</si>
  <si>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</si>
  <si>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</si>
  <si>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</si>
  <si>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</si>
  <si>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</si>
  <si>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</si>
  <si>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</si>
  <si>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</si>
  <si>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</si>
  <si>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</si>
  <si>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</si>
  <si>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</si>
  <si>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</si>
  <si>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</si>
  <si>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</si>
  <si>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</si>
  <si>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</si>
  <si>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</si>
  <si>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</si>
  <si>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</si>
  <si>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</si>
  <si>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</si>
  <si>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</si>
  <si>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</si>
  <si>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</si>
  <si>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</si>
  <si>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</si>
  <si>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</si>
  <si>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</si>
  <si>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</si>
  <si>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</si>
  <si>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</si>
  <si>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</si>
  <si>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</si>
  <si>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</si>
  <si>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</si>
  <si>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</si>
  <si>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</si>
  <si>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</si>
  <si>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</si>
  <si>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</si>
  <si>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</si>
  <si>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</si>
  <si>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</si>
  <si>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</si>
  <si>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</si>
  <si>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</si>
  <si>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</si>
  <si>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</si>
  <si>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</si>
  <si>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</si>
  <si>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</si>
  <si>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</si>
  <si>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</si>
  <si>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</si>
  <si>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</si>
  <si>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</si>
  <si>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</si>
  <si>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</si>
  <si>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</si>
  <si>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</si>
  <si>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</si>
  <si>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</si>
  <si>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</si>
  <si>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</si>
  <si>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</si>
  <si>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</si>
  <si>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</si>
  <si>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</si>
  <si>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</si>
  <si>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</si>
  <si>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</si>
  <si>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</si>
  <si>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</si>
  <si>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</si>
  <si>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</si>
  <si>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</si>
  <si>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</si>
  <si>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</si>
  <si>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</si>
  <si>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</si>
  <si>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</si>
  <si>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</si>
  <si>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</si>
  <si>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</si>
  <si>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</si>
  <si>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</si>
  <si>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</si>
  <si>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</si>
  <si>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</si>
  <si>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</si>
  <si>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</si>
  <si>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</si>
  <si>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</si>
  <si>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</si>
  <si>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</si>
  <si>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</si>
  <si>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</si>
  <si>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</si>
  <si>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</si>
  <si>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</si>
  <si>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</si>
  <si>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</si>
  <si>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</si>
  <si>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</si>
  <si>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</si>
  <si>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</si>
  <si>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</si>
  <si>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</si>
  <si>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</si>
  <si>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</si>
  <si>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</si>
  <si>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</si>
  <si>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</si>
  <si>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</si>
  <si>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</si>
  <si>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</si>
  <si>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</si>
  <si>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</si>
  <si>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</si>
  <si>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</si>
  <si>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</si>
  <si>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</si>
  <si>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</si>
  <si>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</si>
  <si>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</si>
  <si>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</si>
  <si>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</si>
  <si>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</si>
  <si>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</si>
  <si>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</si>
  <si>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</si>
  <si>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</si>
  <si>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</si>
  <si>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</si>
  <si>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</si>
  <si>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</si>
  <si>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</si>
  <si>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</si>
  <si>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</si>
  <si>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</si>
  <si>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</si>
  <si>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</si>
  <si>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</si>
  <si>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</si>
  <si>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</si>
  <si>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</si>
  <si>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</si>
  <si>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</si>
  <si>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</si>
  <si>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</si>
  <si>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</si>
  <si>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</si>
  <si>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</si>
  <si>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</si>
  <si>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</si>
  <si>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</si>
  <si>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</si>
  <si>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</si>
  <si>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</si>
  <si>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</si>
  <si>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</si>
  <si>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</si>
  <si>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</si>
  <si>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</si>
  <si>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</si>
  <si>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</si>
  <si>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</si>
  <si>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</si>
  <si>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</si>
  <si>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</si>
  <si>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</si>
  <si>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</si>
  <si>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</si>
  <si>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</si>
  <si>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</si>
  <si>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</si>
  <si>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</si>
  <si>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</si>
  <si>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</si>
  <si>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</si>
  <si>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</si>
  <si>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</si>
  <si>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</si>
  <si>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</si>
  <si>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</si>
  <si>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</si>
  <si>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</si>
  <si>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</si>
  <si>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</si>
  <si>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</si>
  <si>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</si>
  <si>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</si>
  <si>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</si>
  <si>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</si>
  <si>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</si>
  <si>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</si>
  <si>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</si>
  <si>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</si>
  <si>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</si>
  <si>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</si>
  <si>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</si>
  <si>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</si>
  <si>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</si>
  <si>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</si>
  <si>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</si>
  <si>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</si>
  <si>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</si>
  <si>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</si>
  <si>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</si>
  <si>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</si>
  <si>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</si>
  <si>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</si>
  <si>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</si>
  <si>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</si>
  <si>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</si>
  <si>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</si>
  <si>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</si>
  <si>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</si>
  <si>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</si>
  <si>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</si>
  <si>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</si>
  <si>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</si>
  <si>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</si>
  <si>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</si>
  <si>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</si>
  <si>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</si>
  <si>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</si>
  <si>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</si>
  <si>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</si>
  <si>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</si>
  <si>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</si>
  <si>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</si>
  <si>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</si>
  <si>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</si>
  <si>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</si>
  <si>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</si>
  <si>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</si>
  <si>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</si>
  <si>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</si>
  <si>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</si>
  <si>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</si>
  <si>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</si>
  <si>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</si>
  <si>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</si>
  <si>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</si>
  <si>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</si>
  <si>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</si>
  <si>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</si>
  <si>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</si>
  <si>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</si>
  <si>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</si>
  <si>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</si>
  <si>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</si>
  <si>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</si>
  <si>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</si>
  <si>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</si>
  <si>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</si>
  <si>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</si>
  <si>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</si>
  <si>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</si>
  <si>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</si>
  <si>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</si>
  <si>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</si>
  <si>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</si>
  <si>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</si>
  <si>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</si>
  <si>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</si>
  <si>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</si>
  <si>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</si>
  <si>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</si>
  <si>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</si>
  <si>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</si>
  <si>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</si>
  <si>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</si>
  <si>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</si>
  <si>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</si>
  <si>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</si>
  <si>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</si>
  <si>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</si>
  <si>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</si>
  <si>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</si>
  <si>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</si>
  <si>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</si>
  <si>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</si>
  <si>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</si>
  <si>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</si>
  <si>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</si>
  <si>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</si>
  <si>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</si>
  <si>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</si>
  <si>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</si>
  <si>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</si>
  <si>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</si>
  <si>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</si>
  <si>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</si>
  <si>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</si>
  <si>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</si>
  <si>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</si>
  <si>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</si>
  <si>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</si>
  <si>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</si>
  <si>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</si>
  <si>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</si>
  <si>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</si>
  <si>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</si>
  <si>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</si>
  <si>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</si>
  <si>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</si>
  <si>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</si>
  <si>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</si>
  <si>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</si>
  <si>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</si>
  <si>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</si>
  <si>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</si>
  <si>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</si>
  <si>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</si>
  <si>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</si>
  <si>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</si>
  <si>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</si>
  <si>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</si>
  <si>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</si>
  <si>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</si>
  <si>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</si>
  <si>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</si>
  <si>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</si>
  <si>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</si>
  <si>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</si>
  <si>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</si>
  <si>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</si>
  <si>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</si>
  <si>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</si>
  <si>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</si>
  <si>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</si>
  <si>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</si>
  <si>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</si>
  <si>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</si>
  <si>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</si>
  <si>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</si>
  <si>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</si>
  <si>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</si>
  <si>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</si>
  <si>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</si>
  <si>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</si>
  <si>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</si>
  <si>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</si>
  <si>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</si>
  <si>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</si>
  <si>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</si>
  <si>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</si>
  <si>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</si>
  <si>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</si>
  <si>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</si>
  <si>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</si>
  <si>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</si>
  <si>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</si>
  <si>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</si>
  <si>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</si>
  <si>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</si>
  <si>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</si>
  <si>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</si>
  <si>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</si>
  <si>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</si>
  <si>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</si>
  <si>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</si>
  <si>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</si>
  <si>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</si>
  <si>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</si>
  <si>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</si>
  <si>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</si>
  <si>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</si>
  <si>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</si>
  <si>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</si>
  <si>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</si>
  <si>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</si>
  <si>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</si>
  <si>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</si>
  <si>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</si>
  <si>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</si>
  <si>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</si>
  <si>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</si>
  <si>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</si>
  <si>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</si>
  <si>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</si>
  <si>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</si>
  <si>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</si>
  <si>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</si>
  <si>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</si>
  <si>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</si>
  <si>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</si>
  <si>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</si>
  <si>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</si>
  <si>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</si>
  <si>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</si>
  <si>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</si>
  <si>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</si>
  <si>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</si>
  <si>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</si>
  <si>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</si>
  <si>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</si>
  <si>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</si>
  <si>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</si>
  <si>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</si>
  <si>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</si>
  <si>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</si>
  <si>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</si>
  <si>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</si>
  <si>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</si>
  <si>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</si>
  <si>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</si>
  <si>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</si>
  <si>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</si>
  <si>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</si>
  <si>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</si>
  <si>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</si>
  <si>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</si>
  <si>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</si>
  <si>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</si>
  <si>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</si>
  <si>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</si>
  <si>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</si>
  <si>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</si>
  <si>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</si>
  <si>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</si>
  <si>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</si>
  <si>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</si>
  <si>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</si>
  <si>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</si>
  <si>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</si>
  <si>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</si>
  <si>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</si>
  <si>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</si>
  <si>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</si>
  <si>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</si>
  <si>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</si>
  <si>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</si>
  <si>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</si>
  <si>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</si>
  <si>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</si>
  <si>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</si>
  <si>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</si>
  <si>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</si>
  <si>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</si>
  <si>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</si>
  <si>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</si>
  <si>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</si>
  <si>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</si>
  <si>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</si>
  <si>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</si>
  <si>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</si>
  <si>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</si>
  <si>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</si>
  <si>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</si>
  <si>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</si>
  <si>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</si>
  <si>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</si>
  <si>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</si>
  <si>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</si>
  <si>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</si>
  <si>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</si>
  <si>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</si>
  <si>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</si>
  <si>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</si>
  <si>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</si>
  <si>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</si>
  <si>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</si>
  <si>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</si>
  <si>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</si>
  <si>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</si>
  <si>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</si>
  <si>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</si>
  <si>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</si>
  <si>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</si>
  <si>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</si>
  <si>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</si>
  <si>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</si>
  <si>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</si>
  <si>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</si>
  <si>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</si>
  <si>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</si>
  <si>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</si>
  <si>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</si>
  <si>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</si>
  <si>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</si>
  <si>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</si>
  <si>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</si>
  <si>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</si>
  <si>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</si>
  <si>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</si>
  <si>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</si>
  <si>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</si>
  <si>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</si>
  <si>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</si>
  <si>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</si>
  <si>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</si>
  <si>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</si>
  <si>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</si>
  <si>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</si>
  <si>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</si>
  <si>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</si>
  <si>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</si>
  <si>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</si>
  <si>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</si>
  <si>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</si>
  <si>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</si>
  <si>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</si>
  <si>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</si>
  <si>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</si>
  <si>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</si>
  <si>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</si>
  <si>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</si>
  <si>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</si>
  <si>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</si>
  <si>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</si>
  <si>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</si>
  <si>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</si>
  <si>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</si>
  <si>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</si>
  <si>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</si>
  <si>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</si>
  <si>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</si>
  <si>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</si>
  <si>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</si>
  <si>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</si>
  <si>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</si>
  <si>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</si>
  <si>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</si>
  <si>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</si>
  <si>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</si>
  <si>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</si>
  <si>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</si>
  <si>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</si>
  <si>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</si>
  <si>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</si>
  <si>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</si>
  <si>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</si>
  <si>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</si>
  <si>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</si>
  <si>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</si>
  <si>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</si>
  <si>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</si>
  <si>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</si>
  <si>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</si>
  <si>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</si>
  <si>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</si>
  <si>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</si>
  <si>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</si>
  <si>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</si>
  <si>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</si>
  <si>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</si>
  <si>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</si>
  <si>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</si>
  <si>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</si>
  <si>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</si>
  <si>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</si>
  <si>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</si>
  <si>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</si>
  <si>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</si>
  <si>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</si>
  <si>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</si>
  <si>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</si>
  <si>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</si>
  <si>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</si>
  <si>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</si>
  <si>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</si>
  <si>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</si>
  <si>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</si>
  <si>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</si>
  <si>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</si>
  <si>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</si>
  <si>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</si>
  <si>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</si>
  <si>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</si>
  <si>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</si>
  <si>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</si>
  <si>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</si>
  <si>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</si>
  <si>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</si>
  <si>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</si>
  <si>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</si>
  <si>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</si>
  <si>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</si>
  <si>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</si>
  <si>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</si>
  <si>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</si>
  <si>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</si>
  <si>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</si>
  <si>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</si>
  <si>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</si>
  <si>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</si>
  <si>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</si>
  <si>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</si>
  <si>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</si>
  <si>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</si>
  <si>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</si>
  <si>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</si>
  <si>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</si>
  <si>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</si>
  <si>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</si>
  <si>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</si>
  <si>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</si>
  <si>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</si>
  <si>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</si>
  <si>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</si>
  <si>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</si>
  <si>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</si>
  <si>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</si>
  <si>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</si>
  <si>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</si>
  <si>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</si>
  <si>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</si>
  <si>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</si>
  <si>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</si>
  <si>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</si>
  <si>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</si>
  <si>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</si>
  <si>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</si>
  <si>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</si>
  <si>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</si>
  <si>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</si>
  <si>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</si>
  <si>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</si>
  <si>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</si>
  <si>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</si>
  <si>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</si>
  <si>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</si>
  <si>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</si>
  <si>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</si>
  <si>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</si>
  <si>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</si>
  <si>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</si>
  <si>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</si>
  <si>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</si>
  <si>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</si>
  <si>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</si>
  <si>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</si>
  <si>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</si>
  <si>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</si>
  <si>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</si>
  <si>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</si>
  <si>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</si>
  <si>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</si>
  <si>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</si>
  <si>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</si>
  <si>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</si>
  <si>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</si>
  <si>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</si>
  <si>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</si>
  <si>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</si>
  <si>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</si>
  <si>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</si>
  <si>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</si>
  <si>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</si>
  <si>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</si>
  <si>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</si>
  <si>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</si>
  <si>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</si>
  <si>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</si>
  <si>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</si>
  <si>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</si>
  <si>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</si>
  <si>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</si>
  <si>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</si>
  <si>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</si>
  <si>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</si>
  <si>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</si>
  <si>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</si>
  <si>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</si>
  <si>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</si>
  <si>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</si>
  <si>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</si>
  <si>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</si>
  <si>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</si>
  <si>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</si>
  <si>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</si>
  <si>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</si>
  <si>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</si>
  <si>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</si>
  <si>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</si>
  <si>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</si>
  <si>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</si>
  <si>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</si>
  <si>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</si>
  <si>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</si>
  <si>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</si>
  <si>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</si>
  <si>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</si>
  <si>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</si>
  <si>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</si>
  <si>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</si>
  <si>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</si>
  <si>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</si>
  <si>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</si>
  <si>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</si>
  <si>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</si>
  <si>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</si>
  <si>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</si>
  <si>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</si>
  <si>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</si>
  <si>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</si>
  <si>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</si>
  <si>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</si>
  <si>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</si>
  <si>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</si>
  <si>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</si>
  <si>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</si>
  <si>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</si>
  <si>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</si>
  <si>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</si>
  <si>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</si>
  <si>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</si>
  <si>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</si>
  <si>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</si>
  <si>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</si>
  <si>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</si>
  <si>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</si>
  <si>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</si>
  <si>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</si>
  <si>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</si>
  <si>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</si>
  <si>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</si>
  <si>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</si>
  <si>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</si>
  <si>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</si>
  <si>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</si>
  <si>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</si>
  <si>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</si>
  <si>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</si>
  <si>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</si>
  <si>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</si>
  <si>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</si>
  <si>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</si>
  <si>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</si>
  <si>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</si>
  <si>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</si>
  <si>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</si>
  <si>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</si>
  <si>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</si>
  <si>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</si>
  <si>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</si>
  <si>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</si>
  <si>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</si>
  <si>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</si>
  <si>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</si>
  <si>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</si>
  <si>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</si>
  <si>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</si>
  <si>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</si>
  <si>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</si>
  <si>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</si>
  <si>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</si>
  <si>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</si>
  <si>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</si>
  <si>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</si>
  <si>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</si>
  <si>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</si>
  <si>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</si>
  <si>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</si>
  <si>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</si>
  <si>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</si>
  <si>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</si>
  <si>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</si>
  <si>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</si>
  <si>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</si>
  <si>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</si>
  <si>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</si>
  <si>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</si>
  <si>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</si>
  <si>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</si>
  <si>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</si>
  <si>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</si>
  <si>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</si>
  <si>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</si>
  <si>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</si>
  <si>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</si>
  <si>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</si>
  <si>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</si>
  <si>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</si>
  <si>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</si>
  <si>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</si>
  <si>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</si>
  <si>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</si>
  <si>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</si>
  <si>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</si>
  <si>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</si>
  <si>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</si>
  <si>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</si>
  <si>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</si>
  <si>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</si>
  <si>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</si>
  <si>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</si>
  <si>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</si>
  <si>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</si>
  <si>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</si>
  <si>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</si>
  <si>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</si>
  <si>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</si>
  <si>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</si>
  <si>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</si>
  <si>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</si>
  <si>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</si>
  <si>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</si>
  <si>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</si>
  <si>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</si>
  <si>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</si>
  <si>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</si>
  <si>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</si>
  <si>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</si>
  <si>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</si>
  <si>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</si>
  <si>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</si>
  <si>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</si>
  <si>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</si>
  <si>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</si>
  <si>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</si>
  <si>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</si>
  <si>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</si>
  <si>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</si>
  <si>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</si>
  <si>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</si>
  <si>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</si>
  <si>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</si>
  <si>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</si>
  <si>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</si>
  <si>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</si>
  <si>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</si>
  <si>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</si>
  <si>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</si>
  <si>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</si>
  <si>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</si>
  <si>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</si>
  <si>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</si>
  <si>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</si>
  <si>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</si>
  <si>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</si>
  <si>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</si>
  <si>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</si>
  <si>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</si>
  <si>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</si>
  <si>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</si>
  <si>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</si>
  <si>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</si>
  <si>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</si>
  <si>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</si>
  <si>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</si>
  <si>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</si>
  <si>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</si>
  <si>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</si>
  <si>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</si>
  <si>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</si>
  <si>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</si>
  <si>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</si>
  <si>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</si>
  <si>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</si>
  <si>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</si>
  <si>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</si>
  <si>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</si>
  <si>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</si>
  <si>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</si>
  <si>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</si>
  <si>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</si>
  <si>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</si>
  <si>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</si>
  <si>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</si>
  <si>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</si>
  <si>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</si>
  <si>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</si>
  <si>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</si>
  <si>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</si>
  <si>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</si>
  <si>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</si>
  <si>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</si>
  <si>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</si>
  <si>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</si>
  <si>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</si>
  <si>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</si>
  <si>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</si>
  <si>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</si>
  <si>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</si>
  <si>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</si>
  <si>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</si>
  <si>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</si>
  <si>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</si>
  <si>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</si>
  <si>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</si>
  <si>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</si>
  <si>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</si>
  <si>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</si>
  <si>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</si>
  <si>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</si>
  <si>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</si>
  <si>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</si>
  <si>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</si>
  <si>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</si>
  <si>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</si>
  <si>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</si>
  <si>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</si>
  <si>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</si>
  <si>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</si>
  <si>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</si>
  <si>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</si>
  <si>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</si>
  <si>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</si>
  <si>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</si>
  <si>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</si>
  <si>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</si>
  <si>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</si>
  <si>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</si>
  <si>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</si>
  <si>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</si>
  <si>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</si>
  <si>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</si>
  <si>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</si>
  <si>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</si>
  <si>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</si>
  <si>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</si>
  <si>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</si>
  <si>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</si>
  <si>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</si>
  <si>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</si>
  <si>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</si>
  <si>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</si>
  <si>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</si>
  <si>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</si>
  <si>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</si>
  <si>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</si>
  <si>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</si>
  <si>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</si>
  <si>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</si>
  <si>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</si>
  <si>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</si>
  <si>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</si>
  <si>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</si>
  <si>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</si>
  <si>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</si>
  <si>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</si>
  <si>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</si>
  <si>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</si>
  <si>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</si>
  <si>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</si>
  <si>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</si>
  <si>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</si>
  <si>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</si>
  <si>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</si>
  <si>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</si>
  <si>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</si>
  <si>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</si>
  <si>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</si>
  <si>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</si>
  <si>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</si>
  <si>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</si>
  <si>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</si>
  <si>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</si>
  <si>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</si>
  <si>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</si>
  <si>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</si>
  <si>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</si>
  <si>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</si>
  <si>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</si>
  <si>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</si>
  <si>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</si>
  <si>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</si>
  <si>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</si>
  <si>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</si>
  <si>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</si>
  <si>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</si>
  <si>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</si>
  <si>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</si>
  <si>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</si>
  <si>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</si>
  <si>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</si>
  <si>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</si>
  <si>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</si>
  <si>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</si>
  <si>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</si>
  <si>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</si>
  <si>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</si>
  <si>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</si>
  <si>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</si>
  <si>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</si>
  <si>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</si>
  <si>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</si>
  <si>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</si>
  <si>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</si>
  <si>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</si>
  <si>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</si>
  <si>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</si>
  <si>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</si>
  <si>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</si>
  <si>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</si>
  <si>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</si>
  <si>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</si>
  <si>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</si>
  <si>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</si>
  <si>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</si>
  <si>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</si>
  <si>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</si>
  <si>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</si>
  <si>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</si>
  <si>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</si>
  <si>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</si>
  <si>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</si>
  <si>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</si>
  <si>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</si>
  <si>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</si>
  <si>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</si>
  <si>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</si>
  <si>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</si>
  <si>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</si>
  <si>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</si>
  <si>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</si>
  <si>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</si>
  <si>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</si>
  <si>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</si>
  <si>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</si>
  <si>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</si>
  <si>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</si>
  <si>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</si>
  <si>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</si>
  <si>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</si>
  <si>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</si>
  <si>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</si>
  <si>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</si>
  <si>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</si>
  <si>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</si>
  <si>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</si>
  <si>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</si>
  <si>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</si>
  <si>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</si>
  <si>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</si>
  <si>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</si>
  <si>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</si>
  <si>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</si>
  <si>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</si>
  <si>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</si>
  <si>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</si>
  <si>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</si>
  <si>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</si>
  <si>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</si>
  <si>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</si>
  <si>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</si>
  <si>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</si>
  <si>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</si>
  <si>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</si>
  <si>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</si>
  <si>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</si>
  <si>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</si>
  <si>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</si>
  <si>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</si>
  <si>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</si>
  <si>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</si>
  <si>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</si>
  <si>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</si>
  <si>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</si>
  <si>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</si>
  <si>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</si>
  <si>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</si>
  <si>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</si>
  <si>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</si>
  <si>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</si>
  <si>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</si>
  <si>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</si>
  <si>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</si>
  <si>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</si>
  <si>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</si>
  <si>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</si>
  <si>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</si>
  <si>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</si>
  <si>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</si>
  <si>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</si>
  <si>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</si>
  <si>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</si>
  <si>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</si>
  <si>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</si>
  <si>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</si>
  <si>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</si>
  <si>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</si>
  <si>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</si>
  <si>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</si>
  <si>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</si>
  <si>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</si>
  <si>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</si>
  <si>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</si>
  <si>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</si>
  <si>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</si>
  <si>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</si>
  <si>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</si>
  <si>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</si>
  <si>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</si>
  <si>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</si>
  <si>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</si>
  <si>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</si>
  <si>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</si>
  <si>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</si>
  <si>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</si>
  <si>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</si>
  <si>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</si>
  <si>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</si>
  <si>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</si>
  <si>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</si>
  <si>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</si>
  <si>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</si>
  <si>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</si>
  <si>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</si>
  <si>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</si>
  <si>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</si>
  <si>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</si>
  <si>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</si>
  <si>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</si>
  <si>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</si>
  <si>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</si>
  <si>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</si>
  <si>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</si>
  <si>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</si>
  <si>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</si>
  <si>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</si>
  <si>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</si>
  <si>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</si>
  <si>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</si>
  <si>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</si>
  <si>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</si>
  <si>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</si>
  <si>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</si>
  <si>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</si>
  <si>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</si>
  <si>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</si>
  <si>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</si>
  <si>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</si>
  <si>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</si>
  <si>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</si>
  <si>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</si>
  <si>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</si>
  <si>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</si>
  <si>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</si>
  <si>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</si>
  <si>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</si>
  <si>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</si>
  <si>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</si>
  <si>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</si>
  <si>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</si>
  <si>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</si>
  <si>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</si>
  <si>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</si>
  <si>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</si>
  <si>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</si>
  <si>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</si>
  <si>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</si>
  <si>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</si>
  <si>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</si>
  <si>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</si>
  <si>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</si>
  <si>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</si>
  <si>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</si>
  <si>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</si>
  <si>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</si>
  <si>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</si>
  <si>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</si>
  <si>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</si>
  <si>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</si>
  <si>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</si>
  <si>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</si>
  <si>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</si>
  <si>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</si>
  <si>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</si>
  <si>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</si>
  <si>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</si>
  <si>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</si>
  <si>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</si>
  <si>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</si>
  <si>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</si>
  <si>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</si>
  <si>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</si>
  <si>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</si>
  <si>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</si>
  <si>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</si>
  <si>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</si>
  <si>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</si>
  <si>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</si>
  <si>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</si>
  <si>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</si>
  <si>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</si>
  <si>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</si>
  <si>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</si>
  <si>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</si>
  <si>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</si>
  <si>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</si>
  <si>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</si>
  <si>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</si>
  <si>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</si>
  <si>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</si>
  <si>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</si>
  <si>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</si>
  <si>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</si>
  <si>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</si>
  <si>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</si>
  <si>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</si>
  <si>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</si>
  <si>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</si>
  <si>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</si>
  <si>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</si>
  <si>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</si>
  <si>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</si>
  <si>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</si>
  <si>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</si>
  <si>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</si>
  <si>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</si>
  <si>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</si>
  <si>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</si>
  <si>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</si>
  <si>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</si>
  <si>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</si>
  <si>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</si>
  <si>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</si>
  <si>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</si>
  <si>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</si>
  <si>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</si>
  <si>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</si>
  <si>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</si>
  <si>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</si>
  <si>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</si>
  <si>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</si>
  <si>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</si>
  <si>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</si>
  <si>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</si>
  <si>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</si>
  <si>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</si>
  <si>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</si>
  <si>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</si>
  <si>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</si>
  <si>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</si>
  <si>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</si>
  <si>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</si>
  <si>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</si>
  <si>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</si>
  <si>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</si>
  <si>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</si>
  <si>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</si>
  <si>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</si>
  <si>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</si>
  <si>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</si>
  <si>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</si>
  <si>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</si>
  <si>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</si>
  <si>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</si>
  <si>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</si>
  <si>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</si>
  <si>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</si>
  <si>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</si>
  <si>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</si>
  <si>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</si>
  <si>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</si>
  <si>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</si>
  <si>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</si>
  <si>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</si>
  <si>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</si>
  <si>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</si>
  <si>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</si>
  <si>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</si>
  <si>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</si>
  <si>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</si>
  <si>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</si>
  <si>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</si>
  <si>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</si>
  <si>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</si>
  <si>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</si>
  <si>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</si>
  <si>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</si>
  <si>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</si>
  <si>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</si>
  <si>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</si>
  <si>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</si>
  <si>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</si>
  <si>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</si>
  <si>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</si>
  <si>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</si>
  <si>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</si>
  <si>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</si>
  <si>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</si>
  <si>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</si>
  <si>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</si>
  <si>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</si>
  <si>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</si>
  <si>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</si>
  <si>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</si>
  <si>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</si>
  <si>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</si>
  <si>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</si>
  <si>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</si>
  <si>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</si>
  <si>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</si>
  <si>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</si>
  <si>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</si>
  <si>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</si>
  <si>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</si>
  <si>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</si>
  <si>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</si>
  <si>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</si>
  <si>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</si>
  <si>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</si>
  <si>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</si>
  <si>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</si>
  <si>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</si>
  <si>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</si>
  <si>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</si>
  <si>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</si>
  <si>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</si>
  <si>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</si>
  <si>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</si>
  <si>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</si>
  <si>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</si>
  <si>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</si>
  <si>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</si>
  <si>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</si>
  <si>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</si>
  <si>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</si>
  <si>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</si>
  <si>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</si>
  <si>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</si>
  <si>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</si>
  <si>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</si>
  <si>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</si>
  <si>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</si>
  <si>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</si>
  <si>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</si>
  <si>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</si>
  <si>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</si>
  <si>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</si>
  <si>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</si>
  <si>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</si>
  <si>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</si>
  <si>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</si>
  <si>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</si>
  <si>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</si>
  <si>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</si>
  <si>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</si>
  <si>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</si>
  <si>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</si>
  <si>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</si>
  <si>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</si>
  <si>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</si>
  <si>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</si>
  <si>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</si>
  <si>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</si>
  <si>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</si>
  <si>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</si>
  <si>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</si>
  <si>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</si>
  <si>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</si>
  <si>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</si>
  <si>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</si>
  <si>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</si>
  <si>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</si>
  <si>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</si>
  <si>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</si>
  <si>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</si>
  <si>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</si>
  <si>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</si>
  <si>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</si>
  <si>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</si>
  <si>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</si>
  <si>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</si>
  <si>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</si>
  <si>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</si>
  <si>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</si>
  <si>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</si>
  <si>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</si>
  <si>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</si>
  <si>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</si>
  <si>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</si>
  <si>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</si>
  <si>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</si>
  <si>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</si>
  <si>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</si>
  <si>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</si>
  <si>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</si>
  <si>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</si>
  <si>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</si>
  <si>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</si>
  <si>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</si>
  <si>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</si>
  <si>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</si>
  <si>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</si>
  <si>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</si>
  <si>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</si>
  <si>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</si>
  <si>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</si>
  <si>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</si>
  <si>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</si>
  <si>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</si>
  <si>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</si>
  <si>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</si>
  <si>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</si>
  <si>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</si>
  <si>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</si>
  <si>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</si>
  <si>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</si>
  <si>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</si>
  <si>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</si>
  <si>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</si>
  <si>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</si>
  <si>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</si>
  <si>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</si>
  <si>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</si>
  <si>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</si>
  <si>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</si>
  <si>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</si>
  <si>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</si>
  <si>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</si>
  <si>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</si>
  <si>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</si>
  <si>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</si>
  <si>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</si>
  <si>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</si>
  <si>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</si>
  <si>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</si>
  <si>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</si>
  <si>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</si>
  <si>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</si>
  <si>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</si>
  <si>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</si>
  <si>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</si>
  <si>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</si>
  <si>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</si>
  <si>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</si>
  <si>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</si>
  <si>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</si>
  <si>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</si>
  <si>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</si>
  <si>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</si>
  <si>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</si>
  <si>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</si>
  <si>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</si>
  <si>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</si>
  <si>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</si>
  <si>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</si>
  <si>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</si>
  <si>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</si>
  <si>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</si>
  <si>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</si>
  <si>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</si>
  <si>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</si>
  <si>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</si>
  <si>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</si>
  <si>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</si>
  <si>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</si>
  <si>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</si>
  <si>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</si>
  <si>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</si>
  <si>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</si>
  <si>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</si>
  <si>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</si>
  <si>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</si>
  <si>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</si>
  <si>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</si>
  <si>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</si>
  <si>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</si>
  <si>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</si>
  <si>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</si>
  <si>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</si>
  <si>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</si>
  <si>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</si>
  <si>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</si>
  <si>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</si>
  <si>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</si>
  <si>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</si>
  <si>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</si>
  <si>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</si>
  <si>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</si>
  <si>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</si>
  <si>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</si>
  <si>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</si>
  <si>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</si>
  <si>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</si>
  <si>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</si>
  <si>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</si>
  <si>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</si>
  <si>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</si>
  <si>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</si>
  <si>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</si>
  <si>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</si>
  <si>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</si>
  <si>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</si>
  <si>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</si>
  <si>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</si>
  <si>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</si>
  <si>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</si>
  <si>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</si>
  <si>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</si>
  <si>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</si>
  <si>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</si>
  <si>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</si>
  <si>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</si>
  <si>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</si>
  <si>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</si>
  <si>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</si>
  <si>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</si>
  <si>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</si>
  <si>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</si>
  <si>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</si>
  <si>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</si>
  <si>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</si>
  <si>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</si>
  <si>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</si>
  <si>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</si>
  <si>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</si>
  <si>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</si>
  <si>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</si>
  <si>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</si>
  <si>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</si>
  <si>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</si>
  <si>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</si>
  <si>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</si>
  <si>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</si>
  <si>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</si>
  <si>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</si>
  <si>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</si>
  <si>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</si>
  <si>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</si>
  <si>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</si>
  <si>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</si>
  <si>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</si>
  <si>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</si>
  <si>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</si>
  <si>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</si>
  <si>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</si>
  <si>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</si>
  <si>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</si>
  <si>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</si>
  <si>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</si>
  <si>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</si>
  <si>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</si>
  <si>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</si>
  <si>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</si>
  <si>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</si>
  <si>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</si>
  <si>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</si>
  <si>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</si>
  <si>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</si>
  <si>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</si>
  <si>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</si>
  <si>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</si>
  <si>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</si>
  <si>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</si>
  <si>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</si>
  <si>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</si>
  <si>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</si>
  <si>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</si>
  <si>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</si>
  <si>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</si>
  <si>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</si>
  <si>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</si>
  <si>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</si>
  <si>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</si>
  <si>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</si>
  <si>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</si>
  <si>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</si>
  <si>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</si>
  <si>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</si>
  <si>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</si>
  <si>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</si>
  <si>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</si>
  <si>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</si>
  <si>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</si>
  <si>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</si>
  <si>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</si>
  <si>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</si>
  <si>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</si>
  <si>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</si>
  <si>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</si>
  <si>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</si>
  <si>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</si>
  <si>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</si>
  <si>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</si>
  <si>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</si>
  <si>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</si>
  <si>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</si>
  <si>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</si>
  <si>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</si>
  <si>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</si>
  <si>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</si>
  <si>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</si>
  <si>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</si>
  <si>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</si>
  <si>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</si>
  <si>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</si>
  <si>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</si>
  <si>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</si>
  <si>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</si>
  <si>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</si>
  <si>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</si>
  <si>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</si>
  <si>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</si>
  <si>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</si>
  <si>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</si>
  <si>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</si>
  <si>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</si>
  <si>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</si>
  <si>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</si>
  <si>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</si>
  <si>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</si>
  <si>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</si>
  <si>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</si>
  <si>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</si>
  <si>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</si>
  <si>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</si>
  <si>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</si>
  <si>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</si>
  <si>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</si>
  <si>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</si>
  <si>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</si>
  <si>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</si>
  <si>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</si>
  <si>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</si>
  <si>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</si>
  <si>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</si>
  <si>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</si>
  <si>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</si>
  <si>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</si>
  <si>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</si>
  <si>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</si>
  <si>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</si>
  <si>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</si>
  <si>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</si>
  <si>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</si>
  <si>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</si>
  <si>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</si>
  <si>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</si>
  <si>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</si>
  <si>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</si>
  <si>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</si>
  <si>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</si>
  <si>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</si>
  <si>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</si>
  <si>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</si>
  <si>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</si>
  <si>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</si>
  <si>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</si>
  <si>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</si>
  <si>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</si>
  <si>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</si>
  <si>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</si>
  <si>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</si>
  <si>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</si>
  <si>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</si>
  <si>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</si>
  <si>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</si>
  <si>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</si>
  <si>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</si>
  <si>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</si>
  <si>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</si>
  <si>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</si>
  <si>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</si>
  <si>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</si>
  <si>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</si>
  <si>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</si>
  <si>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</si>
  <si>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</si>
  <si>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</si>
  <si>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</si>
  <si>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</si>
  <si>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</si>
  <si>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</si>
  <si>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</si>
  <si>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</si>
  <si>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</si>
  <si>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</si>
  <si>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</si>
  <si>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</si>
  <si>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</si>
  <si>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</si>
  <si>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</si>
  <si>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</si>
  <si>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</si>
  <si>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</si>
  <si>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</si>
  <si>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</si>
  <si>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</si>
  <si>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</si>
  <si>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</si>
  <si>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</si>
  <si>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</si>
  <si>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</si>
  <si>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</si>
  <si>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</si>
  <si>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</si>
  <si>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</si>
  <si>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</si>
  <si>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</si>
  <si>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</si>
  <si>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</si>
  <si>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</si>
  <si>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</si>
  <si>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</si>
  <si>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</si>
  <si>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</si>
  <si>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</si>
  <si>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</si>
  <si>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</si>
  <si>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</si>
  <si>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</si>
  <si>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</si>
  <si>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</si>
  <si>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</si>
  <si>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</si>
  <si>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</si>
  <si>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</si>
  <si>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</si>
  <si>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</si>
  <si>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</si>
  <si>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</si>
  <si>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</si>
  <si>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</si>
  <si>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</si>
  <si>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</si>
  <si>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</si>
  <si>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</si>
  <si>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</si>
  <si>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</si>
  <si>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</si>
  <si>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</si>
  <si>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</si>
  <si>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</si>
  <si>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</si>
  <si>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</si>
  <si>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</si>
  <si>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</si>
  <si>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</si>
  <si>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</si>
  <si>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</si>
  <si>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</si>
  <si>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</si>
  <si>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</si>
  <si>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</si>
  <si>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</si>
  <si>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</si>
  <si>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</si>
  <si>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</si>
  <si>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</si>
  <si>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</si>
  <si>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</si>
  <si>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</si>
  <si>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</si>
  <si>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</si>
  <si>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</si>
  <si>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</si>
  <si>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</si>
  <si>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</si>
  <si>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</si>
  <si>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</si>
  <si>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</si>
  <si>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</si>
  <si>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</si>
  <si>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</si>
  <si>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</si>
  <si>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</si>
  <si>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</si>
  <si>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</si>
  <si>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</si>
  <si>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</si>
  <si>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</si>
  <si>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</si>
  <si>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</si>
  <si>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</si>
  <si>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</si>
  <si>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</si>
  <si>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</si>
  <si>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</si>
  <si>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</si>
  <si>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</si>
  <si>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</si>
  <si>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</si>
  <si>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</si>
  <si>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</si>
  <si>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</si>
  <si>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</si>
  <si>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</si>
  <si>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</si>
  <si>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</si>
  <si>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</si>
  <si>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</si>
  <si>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</si>
  <si>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</si>
  <si>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</si>
  <si>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</si>
  <si>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</si>
  <si>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</si>
  <si>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</si>
  <si>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</si>
  <si>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</si>
  <si>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</si>
  <si>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</si>
  <si>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</si>
  <si>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</si>
  <si>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</si>
  <si>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</si>
  <si>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</si>
  <si>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</si>
  <si>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</si>
  <si>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</si>
  <si>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</si>
  <si>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</si>
  <si>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</si>
  <si>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</si>
  <si>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</si>
  <si>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</si>
  <si>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</si>
  <si>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</si>
  <si>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</si>
  <si>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</si>
  <si>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</si>
  <si>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</si>
  <si>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</si>
  <si>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</si>
  <si>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</si>
  <si>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</si>
  <si>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</si>
  <si>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</si>
  <si>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</si>
  <si>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</si>
  <si>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</si>
  <si>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</si>
  <si>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</si>
  <si>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</si>
  <si>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</si>
  <si>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</si>
  <si>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</si>
  <si>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</si>
  <si>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</si>
  <si>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</si>
  <si>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</si>
  <si>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</si>
  <si>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</si>
  <si>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</si>
  <si>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</si>
  <si>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</si>
  <si>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</si>
  <si>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</si>
  <si>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</si>
  <si>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</si>
  <si>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</si>
  <si>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</si>
  <si>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</si>
  <si>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</si>
  <si>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</si>
  <si>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</si>
  <si>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</si>
  <si>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</si>
  <si>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</si>
  <si>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</si>
  <si>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</si>
  <si>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</si>
  <si>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</si>
  <si>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</si>
  <si>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</si>
  <si>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</si>
  <si>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</si>
  <si>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</si>
  <si>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</si>
  <si>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</si>
  <si>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</si>
  <si>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</si>
  <si>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</si>
  <si>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</si>
  <si>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</si>
  <si>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</si>
  <si>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</si>
  <si>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</si>
  <si>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</si>
  <si>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</si>
  <si>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</si>
  <si>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</si>
  <si>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</si>
  <si>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</si>
  <si>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</si>
  <si>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</si>
  <si>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</si>
  <si>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</si>
  <si>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</si>
  <si>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</si>
  <si>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</si>
  <si>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</si>
  <si>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</si>
  <si>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</si>
  <si>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</si>
  <si>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</si>
  <si>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</si>
  <si>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</si>
  <si>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</si>
  <si>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</si>
  <si>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</si>
  <si>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</si>
  <si>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</si>
  <si>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</si>
  <si>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</si>
  <si>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</si>
  <si>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</si>
  <si>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</si>
  <si>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</si>
  <si>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</si>
  <si>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</si>
  <si>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</si>
  <si>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</si>
  <si>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</si>
  <si>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</si>
  <si>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</si>
  <si>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</si>
  <si>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</si>
  <si>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</si>
  <si>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</si>
  <si>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</si>
  <si>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</si>
  <si>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</si>
  <si>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</si>
  <si>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</si>
  <si>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</si>
  <si>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</si>
  <si>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</si>
  <si>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</si>
  <si>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</si>
  <si>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</si>
  <si>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</si>
  <si>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</si>
  <si>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</si>
  <si>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</si>
  <si>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</si>
  <si>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</si>
  <si>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</si>
  <si>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</si>
  <si>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</si>
  <si>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</si>
  <si>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</si>
  <si>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</si>
  <si>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</si>
  <si>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</si>
  <si>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</si>
  <si>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</si>
  <si>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</si>
  <si>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</si>
  <si>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</si>
  <si>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</si>
  <si>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</si>
  <si>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</si>
  <si>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</si>
  <si>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</si>
  <si>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</si>
  <si>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</si>
  <si>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</si>
  <si>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</si>
  <si>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</si>
  <si>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</si>
  <si>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</si>
  <si>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</si>
  <si>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</si>
  <si>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</si>
  <si>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</si>
  <si>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</si>
  <si>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</si>
  <si>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</si>
  <si>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</si>
  <si>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</si>
  <si>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</si>
  <si>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</si>
  <si>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</si>
  <si>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</si>
  <si>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</si>
  <si>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</si>
  <si>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</si>
  <si>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</si>
  <si>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</si>
  <si>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</si>
  <si>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</si>
  <si>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</si>
  <si>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</si>
  <si>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</si>
  <si>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</si>
  <si>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</si>
  <si>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</si>
  <si>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</si>
  <si>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</si>
  <si>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</si>
  <si>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</si>
  <si>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</si>
  <si>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</si>
  <si>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</si>
  <si>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</si>
  <si>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</si>
  <si>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</si>
  <si>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</si>
  <si>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</si>
  <si>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</si>
  <si>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</si>
  <si>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</si>
  <si>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</si>
  <si>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</si>
  <si>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</si>
  <si>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</si>
  <si>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</si>
  <si>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</si>
  <si>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</si>
  <si>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</si>
  <si>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</si>
  <si>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</si>
  <si>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</si>
  <si>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</si>
  <si>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</si>
  <si>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</si>
  <si>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</si>
  <si>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</si>
  <si>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</si>
  <si>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</si>
  <si>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</si>
  <si>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</si>
  <si>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</si>
  <si>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</si>
  <si>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</si>
  <si>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</si>
  <si>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</si>
  <si>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</si>
  <si>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</si>
  <si>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</si>
  <si>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</si>
  <si>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</si>
  <si>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</si>
  <si>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</si>
  <si>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</si>
  <si>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</si>
  <si>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</si>
  <si>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</si>
  <si>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</si>
  <si>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</si>
  <si>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</si>
  <si>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</si>
  <si>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</si>
  <si>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</si>
  <si>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</si>
  <si>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</si>
  <si>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</si>
  <si>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</si>
  <si>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</si>
  <si>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</si>
  <si>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</si>
  <si>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</si>
  <si>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</si>
  <si>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</si>
  <si>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</si>
  <si>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</si>
  <si>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</si>
  <si>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</si>
  <si>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</si>
  <si>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</si>
  <si>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</si>
  <si>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</si>
  <si>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</si>
  <si>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</si>
  <si>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</si>
  <si>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</si>
  <si>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</si>
  <si>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</si>
  <si>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</si>
  <si>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</si>
  <si>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</si>
  <si>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</si>
  <si>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</si>
  <si>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</si>
  <si>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</si>
  <si>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</si>
  <si>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</si>
  <si>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</si>
  <si>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</si>
  <si>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</si>
  <si>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</si>
  <si>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</si>
  <si>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</si>
  <si>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</si>
  <si>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</si>
  <si>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</si>
  <si>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</si>
  <si>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</si>
  <si>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</si>
  <si>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</si>
  <si>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</si>
  <si>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</si>
  <si>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</si>
  <si>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</si>
  <si>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</si>
  <si>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</si>
  <si>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</si>
  <si>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</si>
  <si>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</si>
  <si>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</si>
  <si>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</si>
  <si>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</si>
  <si>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</si>
  <si>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</si>
  <si>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</si>
  <si>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</si>
  <si>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</si>
  <si>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</si>
  <si>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</si>
  <si>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</si>
  <si>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</si>
  <si>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</si>
  <si>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</si>
  <si>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</si>
  <si>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</si>
  <si>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</si>
  <si>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</si>
  <si>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</si>
  <si>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</si>
  <si>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</si>
  <si>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</si>
  <si>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</si>
  <si>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</si>
  <si>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</si>
  <si>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</si>
  <si>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</si>
  <si>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</si>
  <si>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</si>
  <si>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</si>
  <si>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</si>
  <si>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</si>
  <si>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</si>
  <si>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</si>
  <si>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</si>
  <si>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</si>
  <si>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</si>
  <si>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</si>
  <si>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</si>
  <si>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</si>
  <si>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</si>
  <si>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</si>
  <si>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</si>
  <si>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</si>
  <si>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</si>
  <si>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</si>
  <si>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</si>
  <si>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</si>
  <si>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</si>
  <si>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</si>
  <si>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</si>
  <si>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</si>
  <si>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</si>
  <si>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</si>
  <si>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</si>
  <si>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</si>
  <si>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</si>
  <si>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</si>
  <si>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</si>
  <si>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</si>
  <si>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</si>
  <si>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</si>
  <si>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</si>
  <si>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</si>
  <si>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</si>
  <si>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</si>
  <si>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</si>
  <si>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</si>
  <si>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</si>
  <si>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</si>
  <si>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</si>
  <si>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</si>
  <si>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</si>
  <si>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</si>
  <si>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</si>
  <si>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</si>
  <si>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</si>
  <si>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</si>
  <si>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</si>
  <si>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</si>
  <si>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</si>
  <si>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</si>
  <si>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</si>
  <si>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</si>
  <si>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</si>
  <si>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</si>
  <si>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</si>
  <si>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</si>
  <si>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</si>
  <si>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</si>
  <si>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</si>
  <si>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</si>
  <si>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</si>
  <si>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</si>
  <si>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</si>
  <si>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</si>
  <si>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</si>
  <si>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</si>
  <si>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</si>
  <si>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</si>
  <si>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</si>
  <si>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</si>
  <si>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</si>
  <si>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</si>
  <si>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</si>
  <si>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</si>
  <si>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</si>
  <si>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</si>
  <si>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</si>
  <si>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</si>
  <si>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</si>
  <si>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</si>
  <si>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</si>
  <si>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</si>
  <si>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</si>
  <si>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</si>
  <si>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</si>
  <si>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</si>
  <si>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</si>
  <si>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</si>
  <si>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</si>
  <si>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</si>
  <si>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</si>
  <si>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</si>
  <si>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</si>
  <si>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</si>
  <si>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</si>
  <si>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</si>
  <si>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</si>
  <si>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</si>
  <si>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</si>
  <si>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</si>
  <si>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</si>
  <si>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</si>
  <si>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</si>
  <si>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</si>
  <si>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</si>
  <si>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</si>
  <si>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</si>
  <si>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</si>
  <si>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</si>
  <si>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</si>
  <si>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</si>
  <si>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</si>
  <si>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</si>
  <si>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</si>
  <si>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</si>
  <si>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</si>
  <si>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</si>
  <si>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</si>
  <si>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</si>
  <si>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</si>
  <si>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</si>
  <si>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</si>
  <si>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</si>
  <si>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</si>
  <si>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</si>
  <si>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</si>
  <si>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</si>
  <si>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</si>
  <si>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</si>
  <si>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</si>
  <si>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</si>
  <si>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</si>
  <si>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</si>
  <si>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</si>
  <si>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</si>
  <si>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</si>
  <si>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</si>
  <si>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</si>
  <si>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</si>
  <si>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</si>
  <si>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</si>
  <si>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</si>
  <si>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</si>
  <si>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</si>
  <si>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</si>
  <si>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</si>
  <si>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</si>
  <si>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</si>
  <si>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</si>
  <si>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</si>
  <si>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</si>
  <si>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</si>
  <si>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</si>
  <si>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</si>
  <si>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</si>
  <si>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</si>
  <si>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</si>
  <si>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</si>
  <si>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</si>
  <si>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</si>
  <si>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</si>
  <si>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</si>
  <si>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</si>
  <si>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</si>
  <si>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</si>
  <si>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</si>
  <si>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</si>
  <si>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</si>
  <si>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</si>
  <si>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</si>
  <si>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</si>
  <si>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</si>
  <si>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</si>
  <si>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</si>
  <si>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</si>
  <si>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</si>
  <si>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</si>
  <si>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</si>
  <si>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</si>
  <si>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</si>
  <si>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</si>
  <si>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</si>
  <si>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</si>
  <si>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</si>
  <si>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</si>
  <si>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</si>
  <si>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</si>
  <si>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</si>
  <si>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</si>
  <si>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</si>
  <si>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</si>
  <si>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</si>
  <si>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</si>
  <si>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</si>
  <si>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</si>
  <si>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</si>
  <si>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</si>
  <si>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</si>
  <si>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</si>
  <si>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</si>
  <si>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</si>
  <si>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</si>
  <si>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</si>
  <si>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</si>
  <si>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</si>
  <si>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</si>
  <si>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</si>
  <si>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</si>
  <si>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</si>
  <si>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</si>
  <si>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</si>
  <si>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</si>
  <si>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</si>
  <si>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</si>
  <si>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</si>
  <si>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</si>
  <si>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</si>
  <si>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</si>
  <si>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</si>
  <si>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</si>
  <si>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</si>
  <si>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</si>
  <si>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</si>
  <si>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</si>
  <si>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</si>
  <si>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</si>
  <si>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</si>
  <si>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</si>
  <si>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</si>
  <si>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</si>
  <si>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</si>
  <si>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</si>
  <si>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</si>
  <si>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</si>
  <si>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</si>
  <si>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</si>
  <si>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</si>
  <si>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</si>
  <si>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</si>
  <si>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</si>
  <si>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</si>
  <si>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</si>
  <si>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</si>
  <si>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</si>
  <si>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</si>
  <si>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</si>
  <si>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</si>
  <si>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</si>
  <si>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</si>
  <si>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</si>
  <si>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</si>
  <si>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</si>
  <si>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</si>
  <si>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</si>
  <si>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</si>
  <si>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</si>
  <si>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</si>
  <si>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</si>
  <si>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</si>
  <si>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</si>
  <si>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</si>
  <si>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</si>
  <si>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</si>
  <si>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</si>
  <si>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</si>
  <si>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</si>
  <si>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</si>
  <si>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</si>
  <si>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</si>
  <si>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</si>
  <si>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</si>
  <si>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</si>
  <si>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</si>
  <si>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</si>
  <si>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</si>
  <si>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</si>
  <si>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</si>
  <si>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</si>
  <si>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</si>
  <si>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</si>
  <si>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</si>
  <si>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</si>
  <si>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</si>
  <si>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</si>
  <si>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</si>
  <si>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</si>
  <si>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</si>
  <si>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</si>
  <si>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</si>
  <si>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</si>
  <si>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</si>
  <si>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</si>
  <si>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</si>
  <si>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</si>
  <si>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</si>
  <si>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</si>
  <si>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</si>
  <si>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</si>
  <si>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</si>
  <si>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</si>
  <si>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</si>
  <si>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</si>
  <si>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</si>
  <si>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</si>
  <si>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</si>
  <si>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</si>
  <si>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</si>
  <si>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</si>
  <si>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</si>
  <si>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</si>
  <si>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</si>
  <si>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</si>
  <si>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</si>
  <si>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</si>
  <si>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</si>
  <si>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</si>
  <si>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</si>
  <si>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</si>
  <si>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</si>
  <si>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</si>
  <si>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</si>
  <si>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</si>
  <si>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</si>
  <si>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</si>
  <si>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</si>
  <si>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</si>
  <si>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</si>
  <si>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</si>
  <si>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</si>
  <si>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</si>
  <si>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</si>
  <si>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</si>
  <si>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</si>
  <si>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</si>
  <si>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</si>
  <si>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</si>
  <si>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</si>
  <si>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</si>
  <si>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</si>
  <si>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</si>
  <si>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</si>
  <si>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</si>
  <si>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</si>
  <si>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</si>
  <si>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</si>
  <si>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</si>
  <si>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</si>
  <si>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</si>
  <si>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</si>
  <si>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</si>
  <si>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</si>
  <si>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</si>
  <si>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</si>
  <si>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</si>
  <si>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</si>
  <si>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</si>
  <si>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</si>
  <si>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</si>
  <si>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</si>
  <si>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</si>
  <si>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</si>
  <si>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</si>
  <si>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</si>
  <si>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</si>
  <si>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</si>
  <si>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</si>
  <si>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</si>
  <si>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</si>
  <si>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</si>
  <si>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</si>
  <si>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</si>
  <si>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</si>
  <si>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</si>
  <si>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</si>
  <si>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</si>
  <si>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</si>
  <si>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</si>
  <si>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</si>
  <si>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</si>
  <si>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</si>
  <si>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</si>
  <si>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</si>
  <si>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</si>
  <si>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</si>
  <si>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</si>
  <si>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</si>
  <si>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</si>
  <si>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</si>
  <si>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</si>
  <si>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</si>
  <si>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</si>
  <si>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</si>
  <si>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</si>
  <si>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</si>
  <si>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</si>
  <si>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</si>
  <si>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</si>
  <si>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</si>
  <si>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</si>
  <si>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</si>
  <si>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</si>
  <si>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</si>
  <si>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</si>
  <si>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</si>
  <si>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</si>
  <si>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</si>
  <si>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</si>
  <si>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</si>
  <si>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</si>
  <si>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</si>
  <si>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</si>
  <si>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</si>
  <si>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</si>
  <si>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</si>
  <si>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</si>
  <si>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</si>
  <si>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</si>
  <si>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</si>
  <si>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</si>
  <si>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</si>
  <si>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</si>
  <si>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</si>
  <si>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</si>
  <si>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</si>
  <si>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</si>
  <si>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</si>
  <si>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</si>
  <si>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</si>
  <si>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</si>
  <si>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</si>
  <si>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</si>
  <si>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</si>
  <si>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</si>
  <si>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</si>
  <si>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</si>
  <si>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</si>
  <si>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</si>
  <si>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</si>
  <si>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</si>
  <si>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</si>
  <si>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</si>
  <si>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</si>
  <si>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</si>
  <si>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</si>
  <si>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</si>
  <si>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</si>
  <si>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</si>
  <si>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</si>
  <si>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</si>
  <si>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</si>
  <si>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</si>
  <si>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</si>
  <si>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</si>
  <si>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</si>
  <si>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</si>
  <si>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</si>
  <si>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</si>
  <si>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</si>
  <si>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</si>
  <si>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</si>
  <si>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</si>
  <si>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</si>
  <si>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</si>
  <si>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</si>
  <si>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</si>
  <si>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</si>
  <si>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</si>
  <si>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</si>
  <si>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</si>
  <si>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</si>
  <si>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</si>
  <si>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</si>
  <si>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</si>
  <si>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</si>
  <si>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</si>
  <si>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</si>
  <si>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</si>
  <si>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</si>
  <si>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</si>
  <si>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</si>
  <si>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</si>
  <si>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</si>
  <si>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</si>
  <si>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</si>
  <si>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</si>
  <si>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</si>
  <si>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</si>
  <si>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</si>
  <si>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</si>
  <si>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</si>
  <si>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</si>
  <si>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</si>
  <si>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</si>
  <si>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</si>
  <si>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</si>
  <si>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</si>
  <si>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</si>
  <si>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</si>
  <si>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</si>
  <si>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</si>
  <si>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</si>
  <si>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</si>
  <si>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</si>
  <si>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</si>
  <si>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</si>
  <si>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</si>
  <si>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</si>
  <si>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</si>
  <si>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</si>
  <si>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</si>
  <si>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</si>
  <si>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</si>
  <si>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</si>
  <si>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</si>
  <si>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</si>
  <si>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</si>
  <si>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</si>
  <si>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</si>
  <si>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</si>
  <si>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</si>
  <si>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</si>
  <si>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</si>
  <si>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</si>
  <si>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</si>
  <si>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</si>
  <si>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</si>
  <si>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</si>
  <si>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</si>
  <si>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</si>
  <si>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</si>
  <si>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</si>
  <si>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</si>
  <si>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</si>
  <si>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</si>
  <si>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</si>
  <si>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</si>
  <si>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</si>
  <si>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</si>
  <si>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</si>
  <si>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</si>
  <si>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</si>
  <si>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</si>
  <si>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</si>
  <si>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</si>
  <si>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</si>
  <si>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</si>
  <si>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</si>
  <si>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</si>
  <si>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</si>
  <si>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</si>
  <si>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</si>
  <si>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</si>
  <si>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</si>
  <si>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</si>
  <si>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</si>
  <si>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</si>
  <si>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</si>
  <si>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</si>
  <si>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</si>
  <si>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</si>
  <si>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</si>
  <si>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</si>
  <si>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</si>
  <si>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</si>
  <si>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</si>
  <si>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</si>
  <si>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</si>
  <si>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</si>
  <si>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</si>
  <si>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</si>
  <si>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</si>
  <si>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</si>
  <si>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</si>
  <si>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</si>
  <si>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</si>
  <si>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</si>
  <si>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</si>
  <si>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</si>
  <si>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</si>
  <si>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</si>
  <si>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</si>
  <si>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</si>
  <si>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</si>
  <si>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</si>
  <si>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</si>
  <si>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</si>
  <si>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</si>
  <si>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</si>
  <si>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</si>
  <si>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</si>
  <si>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</si>
  <si>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</si>
  <si>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</si>
  <si>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</si>
  <si>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</si>
  <si>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</si>
  <si>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</si>
  <si>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</si>
  <si>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</si>
  <si>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</si>
  <si>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</si>
  <si>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</si>
  <si>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</si>
  <si>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</si>
  <si>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</si>
  <si>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</si>
  <si>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</si>
  <si>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</si>
  <si>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</si>
  <si>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</si>
  <si>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</si>
  <si>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</si>
  <si>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</si>
  <si>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</si>
  <si>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</si>
  <si>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</si>
  <si>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</si>
  <si>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</si>
  <si>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</si>
  <si>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</si>
  <si>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</si>
  <si>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</si>
  <si>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</si>
  <si>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</si>
  <si>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</si>
  <si>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</si>
  <si>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</si>
  <si>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</si>
  <si>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</si>
  <si>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</si>
  <si>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</si>
  <si>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</si>
  <si>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</si>
  <si>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</si>
  <si>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</si>
  <si>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</si>
  <si>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</si>
  <si>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</si>
  <si>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</si>
  <si>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</si>
  <si>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</si>
  <si>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</si>
  <si>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</si>
  <si>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</si>
  <si>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</si>
  <si>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</si>
  <si>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</si>
  <si>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</si>
  <si>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</si>
  <si>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</si>
  <si>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</si>
  <si>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</si>
  <si>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</si>
  <si>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</si>
  <si>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</si>
  <si>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</si>
  <si>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</si>
  <si>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</si>
  <si>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</si>
  <si>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</si>
  <si>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</si>
  <si>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</si>
  <si>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</si>
  <si>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</si>
  <si>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</si>
  <si>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</si>
  <si>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</si>
  <si>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</si>
  <si>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</si>
  <si>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</si>
  <si>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</si>
  <si>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</si>
  <si>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</si>
  <si>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</si>
  <si>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</si>
  <si>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</si>
  <si>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</si>
  <si>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</si>
  <si>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</si>
  <si>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</si>
  <si>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</si>
  <si>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</si>
  <si>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</si>
  <si>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</si>
  <si>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</si>
  <si>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</si>
  <si>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</si>
  <si>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</si>
  <si>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</si>
  <si>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</si>
  <si>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</si>
  <si>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</si>
  <si>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</si>
  <si>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</si>
  <si>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</si>
  <si>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</si>
  <si>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</si>
  <si>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</si>
  <si>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</si>
  <si>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</si>
  <si>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</si>
  <si>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</si>
  <si>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</si>
  <si>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</si>
  <si>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</si>
  <si>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</si>
  <si>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</si>
  <si>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</si>
  <si>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</si>
  <si>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</si>
  <si>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</si>
  <si>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</si>
  <si>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</si>
  <si>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</si>
  <si>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</si>
  <si>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</si>
  <si>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</si>
  <si>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</si>
  <si>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</si>
  <si>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</si>
  <si>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</si>
  <si>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</si>
  <si>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</si>
  <si>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</si>
  <si>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</si>
  <si>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</si>
  <si>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</si>
  <si>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</si>
  <si>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</si>
  <si>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</si>
  <si>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</si>
  <si>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</si>
  <si>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</si>
  <si>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</si>
  <si>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</si>
  <si>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</si>
  <si>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</si>
  <si>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</si>
  <si>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</si>
  <si>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</si>
  <si>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</si>
  <si>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</si>
  <si>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</si>
  <si>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</si>
  <si>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</si>
  <si>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</si>
  <si>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</si>
  <si>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</si>
  <si>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</si>
  <si>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</si>
  <si>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</si>
  <si>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</si>
  <si>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</si>
  <si>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</si>
  <si>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</si>
  <si>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</si>
  <si>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</si>
  <si>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</si>
  <si>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</si>
  <si>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</si>
  <si>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</si>
  <si>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</si>
  <si>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</si>
  <si>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</si>
  <si>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</si>
  <si>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</si>
  <si>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</si>
  <si>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</si>
  <si>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</si>
  <si>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</si>
  <si>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</si>
  <si>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</si>
  <si>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</si>
  <si>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</si>
  <si>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</si>
  <si>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</si>
  <si>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</si>
  <si>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</si>
  <si>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</si>
  <si>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</si>
  <si>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</si>
  <si>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</si>
  <si>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</si>
  <si>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</si>
  <si>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</si>
  <si>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</si>
  <si>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</si>
  <si>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</si>
  <si>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</si>
  <si>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</si>
  <si>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</si>
  <si>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</si>
  <si>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</si>
  <si>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</si>
  <si>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</si>
  <si>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</si>
  <si>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</si>
  <si>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</si>
  <si>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</si>
  <si>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</si>
  <si>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</si>
  <si>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</si>
  <si>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</si>
  <si>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</si>
  <si>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</si>
  <si>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</si>
  <si>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</si>
  <si>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</si>
  <si>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</si>
  <si>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</si>
  <si>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</si>
  <si>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</si>
  <si>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</si>
  <si>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</si>
  <si>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</si>
  <si>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</si>
  <si>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</si>
  <si>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</si>
  <si>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</si>
  <si>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</si>
  <si>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</si>
  <si>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</si>
  <si>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</si>
  <si>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</si>
  <si>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</si>
  <si>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</si>
  <si>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</si>
  <si>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</si>
  <si>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</si>
  <si>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</si>
  <si>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</si>
  <si>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</si>
  <si>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</si>
  <si>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</si>
  <si>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</si>
  <si>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</si>
  <si>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</si>
  <si>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</si>
  <si>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</si>
  <si>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</si>
  <si>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</si>
  <si>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</si>
  <si>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</si>
  <si>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</si>
  <si>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</si>
  <si>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</si>
  <si>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</si>
  <si>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</si>
  <si>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</si>
  <si>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</si>
  <si>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</si>
  <si>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</si>
  <si>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</si>
  <si>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</si>
  <si>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</si>
  <si>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</si>
  <si>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</si>
  <si>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</si>
  <si>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</si>
  <si>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</si>
  <si>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</si>
  <si>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</si>
  <si>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</si>
  <si>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</si>
  <si>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</si>
  <si>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</si>
  <si>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</si>
  <si>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</si>
  <si>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</si>
  <si>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</si>
  <si>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</si>
  <si>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</si>
  <si>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</si>
  <si>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</si>
  <si>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</si>
  <si>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</si>
  <si>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</si>
  <si>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</si>
  <si>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</si>
  <si>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</si>
  <si>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</si>
  <si>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</si>
  <si>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</si>
  <si>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</si>
  <si>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</si>
  <si>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</si>
  <si>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</si>
  <si>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</si>
  <si>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</si>
  <si>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</si>
  <si>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</si>
  <si>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</si>
  <si>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</si>
  <si>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</si>
  <si>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</si>
  <si>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</si>
  <si>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</si>
  <si>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</si>
  <si>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</si>
  <si>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</si>
  <si>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</si>
  <si>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</si>
  <si>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</si>
  <si>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</si>
  <si>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</si>
  <si>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</si>
  <si>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</si>
  <si>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</si>
  <si>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</si>
  <si>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</si>
  <si>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</si>
  <si>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</si>
  <si>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</si>
  <si>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</si>
  <si>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</si>
  <si>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</si>
  <si>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</si>
  <si>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</si>
  <si>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</si>
  <si>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</si>
  <si>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</si>
  <si>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</si>
  <si>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</si>
  <si>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</si>
  <si>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</si>
  <si>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</si>
  <si>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</si>
  <si>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</si>
  <si>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</si>
  <si>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</si>
  <si>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</si>
  <si>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</si>
  <si>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</si>
  <si>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</si>
  <si>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</si>
  <si>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</si>
  <si>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</si>
  <si>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</si>
  <si>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</si>
  <si>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</si>
  <si>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</si>
  <si>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</si>
  <si>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</si>
  <si>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</si>
  <si>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</si>
  <si>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</si>
  <si>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</si>
  <si>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</si>
  <si>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</si>
  <si>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</si>
  <si>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</si>
  <si>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</si>
  <si>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</si>
  <si>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</si>
  <si>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</si>
  <si>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</si>
  <si>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</si>
  <si>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</si>
  <si>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</si>
  <si>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</si>
  <si>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</si>
  <si>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</si>
  <si>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</si>
  <si>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</si>
  <si>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</si>
  <si>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</si>
  <si>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</si>
  <si>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</si>
  <si>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</si>
  <si>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</si>
  <si>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</si>
  <si>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</si>
  <si>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</si>
  <si>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</si>
  <si>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</si>
  <si>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</si>
  <si>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</si>
  <si>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</si>
  <si>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</si>
  <si>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</si>
  <si>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</si>
  <si>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</si>
  <si>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</si>
  <si>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</si>
  <si>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</si>
  <si>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</si>
  <si>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</si>
  <si>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</si>
  <si>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</si>
  <si>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</si>
  <si>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</si>
  <si>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</si>
  <si>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</si>
  <si>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</si>
  <si>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</si>
  <si>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</si>
  <si>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</si>
  <si>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</si>
  <si>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</si>
  <si>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</si>
  <si>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</si>
  <si>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</si>
  <si>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</si>
  <si>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</si>
  <si>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</si>
  <si>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</si>
  <si>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</si>
  <si>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</si>
  <si>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</si>
  <si>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</si>
  <si>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</si>
  <si>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</si>
  <si>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</si>
  <si>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</si>
  <si>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</si>
  <si>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</si>
  <si>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</si>
  <si>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</si>
  <si>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</si>
  <si>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</si>
  <si>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</si>
  <si>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</si>
  <si>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</si>
  <si>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</si>
  <si>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</si>
  <si>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</si>
  <si>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</si>
  <si>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</si>
  <si>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</si>
  <si>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</si>
  <si>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</si>
  <si>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</si>
  <si>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</si>
  <si>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</si>
  <si>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</si>
  <si>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</si>
  <si>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</si>
  <si>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</si>
  <si>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</si>
  <si>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</si>
  <si>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</si>
  <si>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</si>
  <si>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</si>
  <si>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</si>
  <si>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</si>
  <si>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</si>
  <si>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</si>
  <si>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</si>
  <si>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</si>
  <si>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</si>
  <si>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</si>
  <si>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</si>
  <si>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</si>
  <si>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</si>
  <si>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</si>
  <si>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</si>
  <si>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</si>
  <si>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</si>
  <si>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</si>
  <si>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</si>
  <si>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</si>
  <si>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</si>
  <si>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</si>
  <si>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</si>
  <si>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</si>
  <si>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</si>
  <si>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</si>
  <si>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</si>
  <si>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</si>
  <si>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</si>
  <si>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</si>
  <si>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</si>
  <si>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</si>
  <si>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</si>
  <si>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</si>
  <si>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</si>
  <si>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</si>
  <si>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</si>
  <si>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</si>
  <si>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</si>
  <si>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</si>
  <si>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</si>
  <si>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</si>
  <si>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</si>
  <si>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</si>
  <si>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</si>
  <si>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</si>
  <si>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</si>
  <si>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</si>
  <si>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</si>
  <si>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</si>
  <si>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</si>
  <si>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</si>
  <si>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</si>
  <si>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</si>
  <si>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</si>
  <si>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</si>
  <si>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</si>
  <si>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</si>
  <si>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</si>
  <si>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</si>
  <si>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</si>
  <si>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</si>
  <si>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</si>
  <si>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</si>
  <si>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</si>
  <si>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</si>
  <si>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</si>
  <si>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</si>
  <si>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</si>
  <si>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</si>
  <si>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</si>
  <si>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</si>
  <si>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</si>
  <si>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</si>
  <si>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</si>
  <si>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</si>
  <si>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</si>
  <si>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</si>
  <si>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</si>
  <si>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</si>
  <si>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</si>
  <si>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</si>
  <si>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</si>
  <si>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</si>
  <si>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</si>
  <si>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</si>
  <si>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</si>
  <si>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</si>
  <si>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</si>
  <si>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</si>
  <si>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</si>
  <si>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</si>
  <si>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</si>
  <si>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</si>
  <si>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</si>
  <si>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</si>
  <si>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</si>
  <si>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</si>
  <si>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</si>
  <si>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</si>
  <si>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</si>
  <si>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</si>
  <si>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</si>
  <si>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</si>
  <si>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</si>
  <si>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</si>
  <si>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</si>
  <si>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</si>
  <si>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</si>
  <si>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</si>
  <si>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</si>
  <si>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</si>
  <si>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</si>
  <si>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</si>
  <si>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</si>
  <si>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</si>
  <si>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</si>
  <si>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</si>
  <si>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</si>
  <si>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</si>
  <si>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</si>
  <si>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</si>
  <si>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</si>
  <si>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</si>
  <si>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</si>
  <si>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</si>
  <si>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</si>
  <si>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</si>
  <si>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</si>
  <si>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</si>
  <si>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</si>
  <si>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</si>
  <si>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</si>
  <si>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</si>
  <si>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</si>
  <si>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</si>
  <si>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</si>
  <si>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</si>
  <si>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</si>
  <si>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</si>
  <si>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</si>
  <si>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</si>
  <si>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</si>
  <si>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</si>
  <si>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</si>
  <si>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</si>
  <si>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</si>
  <si>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</si>
  <si>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</si>
  <si>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</si>
  <si>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</si>
  <si>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</si>
  <si>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</si>
  <si>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</si>
  <si>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</si>
  <si>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</si>
  <si>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</si>
  <si>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</si>
  <si>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</si>
  <si>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</si>
  <si>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</si>
  <si>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</si>
  <si>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</si>
  <si>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</si>
  <si>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</si>
  <si>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</si>
  <si>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</si>
  <si>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</si>
  <si>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</si>
  <si>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</si>
  <si>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</si>
  <si>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</si>
  <si>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</si>
  <si>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</si>
  <si>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</si>
  <si>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</si>
  <si>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</si>
  <si>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</si>
  <si>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</si>
  <si>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</si>
  <si>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</si>
  <si>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</si>
  <si>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</si>
  <si>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</si>
  <si>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</si>
  <si>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</si>
  <si>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</si>
  <si>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</si>
  <si>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</si>
  <si>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</si>
  <si>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</si>
  <si>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</si>
  <si>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</si>
  <si>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</si>
  <si>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</si>
  <si>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</si>
  <si>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</si>
  <si>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</si>
  <si>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</si>
  <si>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</si>
  <si>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</si>
  <si>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</si>
  <si>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</si>
  <si>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</si>
  <si>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</si>
  <si>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</si>
  <si>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</si>
  <si>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</si>
  <si>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</si>
  <si>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</si>
  <si>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</si>
  <si>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</si>
  <si>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</si>
  <si>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</si>
  <si>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</si>
  <si>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</si>
  <si>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</si>
  <si>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</si>
  <si>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</si>
  <si>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</si>
  <si>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</si>
  <si>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</si>
  <si>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</si>
  <si>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</si>
  <si>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</si>
  <si>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</si>
  <si>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</si>
  <si>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</si>
  <si>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</si>
  <si>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</si>
  <si>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</si>
  <si>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</si>
  <si>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</si>
  <si>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</si>
  <si>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</si>
  <si>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</si>
  <si>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</si>
  <si>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</si>
  <si>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</si>
  <si>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</si>
  <si>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</si>
  <si>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</si>
  <si>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</si>
  <si>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</si>
  <si>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</si>
  <si>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</si>
  <si>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</si>
  <si>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</si>
  <si>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</si>
  <si>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</si>
  <si>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</si>
  <si>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</si>
  <si>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</si>
  <si>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</si>
  <si>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</si>
  <si>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</si>
  <si>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</si>
  <si>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</si>
  <si>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</si>
  <si>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</si>
  <si>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</si>
  <si>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</si>
  <si>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</si>
  <si>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</si>
  <si>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</si>
  <si>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</si>
  <si>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</si>
  <si>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</si>
  <si>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</si>
  <si>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</si>
  <si>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</si>
  <si>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</si>
  <si>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</si>
  <si>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</si>
  <si>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</si>
  <si>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</si>
  <si>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</si>
  <si>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</si>
  <si>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</si>
  <si>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</si>
  <si>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</si>
  <si>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</si>
  <si>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</si>
  <si>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</si>
  <si>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</si>
  <si>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</si>
  <si>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</si>
  <si>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</si>
  <si>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</si>
  <si>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</si>
  <si>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</si>
  <si>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</si>
  <si>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</si>
  <si>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</si>
  <si>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</si>
  <si>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</si>
  <si>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</si>
  <si>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</si>
  <si>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</si>
  <si>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</si>
  <si>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</si>
  <si>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</si>
  <si>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</si>
  <si>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</si>
  <si>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</si>
  <si>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</si>
  <si>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</si>
  <si>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</si>
  <si>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</si>
  <si>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</si>
  <si>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</si>
  <si>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</si>
  <si>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</si>
  <si>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</si>
  <si>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</si>
  <si>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</si>
  <si>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</si>
  <si>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</si>
  <si>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</si>
  <si>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</si>
  <si>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</si>
  <si>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</si>
  <si>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</si>
  <si>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</si>
  <si>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</si>
  <si>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</si>
  <si>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</si>
  <si>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</si>
  <si>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</si>
  <si>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</si>
  <si>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</si>
  <si>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</si>
  <si>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</si>
  <si>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</si>
  <si>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</si>
  <si>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</si>
  <si>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</si>
  <si>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</si>
  <si>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</si>
  <si>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</si>
  <si>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</si>
  <si>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</si>
  <si>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</si>
  <si>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</si>
  <si>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</si>
  <si>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</si>
  <si>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</si>
  <si>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</si>
  <si>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</si>
  <si>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</si>
  <si>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</si>
  <si>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</si>
  <si>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</si>
  <si>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</si>
  <si>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</si>
  <si>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</si>
  <si>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</si>
  <si>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</si>
  <si>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</si>
  <si>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</si>
  <si>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</si>
  <si>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</si>
  <si>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</si>
  <si>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</si>
  <si>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</si>
  <si>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</si>
  <si>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</si>
  <si>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</si>
  <si>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</si>
  <si>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</si>
  <si>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</si>
  <si>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</si>
  <si>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</si>
  <si>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</si>
  <si>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</si>
  <si>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</si>
  <si>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</si>
  <si>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</si>
  <si>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</si>
  <si>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</si>
  <si>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</si>
  <si>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</si>
  <si>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</si>
  <si>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</si>
  <si>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</si>
  <si>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</si>
  <si>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</si>
  <si>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</si>
  <si>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</si>
  <si>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</si>
  <si>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</si>
  <si>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</si>
  <si>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</si>
  <si>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</si>
  <si>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</si>
  <si>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</si>
  <si>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</si>
  <si>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</si>
  <si>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</si>
  <si>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</si>
  <si>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</si>
  <si>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</si>
  <si>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</si>
  <si>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</si>
  <si>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</si>
  <si>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</si>
  <si>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</si>
  <si>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</si>
  <si>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</si>
  <si>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</si>
  <si>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</si>
  <si>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</si>
  <si>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</si>
  <si>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</si>
  <si>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</si>
  <si>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</si>
  <si>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</si>
  <si>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</si>
  <si>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</si>
  <si>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</si>
  <si>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</si>
  <si>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</si>
  <si>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</si>
  <si>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</si>
  <si>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</si>
  <si>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</si>
  <si>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</si>
  <si>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</si>
  <si>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</si>
  <si>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</si>
  <si>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</si>
  <si>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</si>
  <si>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</si>
  <si>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</si>
  <si>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</si>
  <si>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</si>
  <si>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</si>
  <si>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</si>
  <si>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</si>
  <si>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</si>
  <si>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</si>
  <si>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</si>
  <si>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</si>
  <si>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</si>
  <si>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</si>
  <si>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</si>
  <si>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</si>
  <si>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</si>
  <si>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</si>
  <si>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</si>
  <si>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</si>
  <si>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</si>
  <si>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</si>
  <si>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</si>
  <si>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</si>
  <si>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</si>
  <si>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</si>
  <si>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</si>
  <si>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</si>
  <si>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</si>
  <si>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</si>
  <si>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</si>
  <si>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</si>
  <si>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</si>
  <si>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</si>
  <si>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</si>
  <si>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</si>
  <si>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</si>
  <si>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</si>
  <si>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</si>
  <si>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</si>
  <si>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</si>
  <si>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</si>
  <si>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</si>
  <si>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</si>
  <si>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</si>
  <si>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</si>
  <si>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</si>
  <si>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</si>
  <si>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</si>
  <si>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</si>
  <si>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</si>
  <si>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</si>
  <si>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</si>
  <si>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</si>
  <si>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</si>
  <si>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</si>
  <si>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</si>
  <si>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</si>
  <si>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</si>
  <si>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</si>
  <si>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</si>
  <si>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</si>
  <si>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</si>
  <si>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</si>
  <si>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</si>
  <si>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</si>
  <si>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</si>
  <si>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</si>
  <si>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</si>
  <si>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</si>
  <si>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</si>
  <si>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</si>
  <si>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</si>
  <si>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</si>
  <si>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</si>
  <si>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</si>
  <si>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</si>
  <si>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</si>
  <si>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</si>
  <si>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</si>
  <si>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</si>
  <si>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</si>
  <si>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</si>
  <si>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</si>
  <si>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</si>
  <si>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</si>
  <si>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</si>
  <si>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</si>
  <si>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</si>
  <si>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</si>
  <si>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</si>
  <si>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</si>
  <si>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</si>
  <si>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</si>
  <si>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</si>
  <si>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</si>
  <si>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</si>
  <si>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</si>
  <si>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</si>
  <si>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</si>
  <si>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</si>
  <si>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</si>
  <si>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</si>
  <si>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</si>
  <si>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</si>
  <si>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</si>
  <si>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</si>
  <si>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</si>
  <si>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</si>
  <si>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</si>
  <si>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</si>
  <si>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</si>
  <si>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</si>
  <si>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</si>
  <si>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</si>
  <si>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</si>
  <si>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</si>
  <si>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</si>
  <si>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</si>
  <si>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</si>
  <si>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</si>
  <si>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</si>
  <si>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</si>
  <si>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</si>
  <si>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</si>
  <si>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</si>
  <si>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</si>
  <si>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</si>
  <si>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</si>
  <si>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</si>
  <si>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</si>
  <si>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</si>
  <si>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</si>
  <si>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</si>
  <si>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</si>
  <si>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</si>
  <si>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</si>
  <si>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</si>
  <si>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</si>
  <si>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</si>
  <si>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</si>
  <si>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</si>
  <si>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</si>
  <si>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</si>
  <si>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</si>
  <si>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</si>
  <si>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</si>
  <si>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</si>
  <si>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</si>
  <si>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</si>
  <si>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</si>
  <si>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</si>
  <si>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</si>
  <si>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</si>
  <si>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</si>
  <si>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</si>
  <si>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</si>
  <si>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</si>
  <si>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</si>
  <si>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</si>
  <si>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</si>
  <si>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</si>
  <si>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</si>
  <si>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</si>
  <si>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</si>
  <si>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</si>
  <si>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</si>
  <si>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</si>
  <si>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</si>
  <si>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</si>
  <si>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</si>
  <si>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</si>
  <si>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</si>
  <si>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</si>
  <si>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</si>
  <si>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</si>
  <si>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</si>
  <si>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</si>
  <si>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</si>
  <si>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</si>
  <si>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</si>
  <si>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</si>
  <si>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</si>
  <si>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</si>
  <si>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</si>
  <si>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</si>
  <si>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</si>
  <si>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</si>
  <si>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</si>
  <si>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</si>
  <si>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</si>
  <si>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</si>
  <si>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</si>
  <si>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</si>
  <si>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</si>
  <si>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</si>
  <si>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</si>
  <si>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</si>
  <si>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</si>
  <si>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</si>
  <si>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</si>
  <si>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</si>
  <si>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</si>
  <si>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</si>
  <si>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</si>
  <si>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</si>
  <si>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</si>
  <si>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</si>
  <si>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</si>
  <si>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</si>
  <si>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</si>
  <si>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</si>
  <si>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</si>
  <si>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</si>
  <si>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</si>
  <si>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</si>
  <si>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</si>
  <si>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</si>
  <si>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</si>
  <si>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</si>
  <si>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</si>
  <si>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</si>
  <si>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</si>
  <si>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</si>
  <si>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</si>
  <si>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</si>
  <si>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</si>
  <si>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</si>
  <si>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</si>
  <si>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</si>
  <si>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</si>
  <si>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</si>
  <si>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</si>
  <si>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</si>
  <si>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</si>
  <si>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</si>
  <si>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</si>
  <si>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</si>
  <si>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</si>
  <si>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</si>
  <si>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</si>
  <si>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</si>
  <si>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</si>
  <si>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</si>
  <si>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</si>
  <si>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</si>
  <si>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</si>
  <si>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</si>
  <si>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</si>
  <si>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</si>
  <si>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</si>
  <si>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</si>
  <si>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</si>
  <si>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</si>
  <si>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</si>
  <si>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</si>
  <si>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</si>
  <si>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</si>
  <si>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</si>
  <si>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</si>
  <si>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</si>
  <si>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</si>
  <si>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</si>
  <si>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</si>
  <si>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</si>
  <si>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</si>
  <si>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</si>
  <si>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</si>
  <si>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</si>
  <si>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</si>
  <si>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</si>
  <si>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</si>
  <si>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</si>
  <si>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</si>
  <si>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</si>
  <si>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</si>
  <si>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</si>
  <si>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</si>
  <si>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</si>
  <si>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</si>
  <si>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</si>
  <si>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</si>
  <si>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</si>
  <si>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</si>
  <si>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</si>
  <si>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</si>
  <si>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</si>
  <si>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</si>
  <si>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</si>
  <si>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</si>
  <si>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</si>
  <si>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</si>
  <si>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</si>
  <si>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</si>
  <si>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</si>
  <si>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</si>
  <si>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</si>
  <si>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</si>
  <si>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</si>
  <si>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</si>
  <si>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</si>
  <si>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</si>
  <si>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</si>
  <si>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</si>
  <si>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</si>
  <si>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</si>
  <si>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</si>
  <si>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</si>
  <si>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</si>
  <si>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</si>
  <si>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</si>
  <si>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</si>
  <si>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</si>
  <si>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</si>
  <si>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</si>
  <si>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</si>
  <si>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</si>
  <si>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</si>
  <si>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</si>
  <si>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</si>
  <si>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</si>
  <si>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</si>
  <si>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</si>
  <si>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</si>
  <si>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</si>
  <si>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</si>
  <si>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</si>
  <si>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</si>
  <si>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</si>
  <si>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</si>
  <si>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</si>
  <si>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</si>
  <si>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</si>
  <si>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</si>
  <si>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</si>
  <si>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</si>
  <si>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</si>
  <si>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</si>
  <si>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</si>
  <si>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</si>
  <si>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</si>
  <si>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</si>
  <si>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</si>
  <si>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</si>
  <si>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</si>
  <si>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</si>
  <si>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</si>
  <si>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</si>
  <si>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</si>
  <si>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</si>
  <si>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</si>
  <si>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</si>
  <si>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</si>
  <si>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</si>
  <si>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</si>
  <si>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</si>
  <si>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</si>
  <si>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</si>
  <si>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</si>
  <si>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</si>
  <si>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</si>
  <si>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</si>
  <si>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</si>
  <si>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</si>
  <si>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</si>
  <si>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</si>
  <si>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</si>
  <si>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</si>
  <si>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</si>
  <si>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</si>
  <si>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</si>
  <si>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</si>
  <si>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</si>
  <si>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</si>
  <si>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</si>
  <si>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</si>
  <si>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</si>
  <si>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</si>
  <si>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</si>
  <si>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</si>
  <si>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</si>
  <si>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</si>
  <si>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</si>
  <si>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</si>
  <si>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</si>
  <si>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</si>
  <si>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</si>
  <si>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</si>
  <si>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</si>
  <si>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</si>
  <si>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</si>
  <si>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</si>
  <si>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</si>
  <si>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</si>
  <si>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</si>
  <si>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</si>
  <si>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</si>
  <si>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</si>
  <si>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</si>
  <si>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</si>
  <si>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</si>
  <si>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</si>
  <si>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</si>
  <si>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</si>
  <si>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</si>
  <si>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</si>
  <si>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</si>
  <si>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</si>
  <si>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</si>
  <si>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</si>
  <si>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</si>
  <si>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</si>
  <si>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</si>
  <si>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</si>
  <si>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</si>
  <si>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</si>
  <si>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</si>
  <si>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</si>
  <si>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</si>
  <si>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</si>
  <si>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</si>
  <si>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</si>
  <si>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</si>
  <si>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</si>
  <si>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</si>
  <si>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</si>
  <si>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</si>
  <si>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</si>
  <si>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</si>
  <si>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</si>
  <si>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</si>
  <si>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</si>
  <si>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</si>
  <si>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</si>
  <si>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</si>
  <si>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</si>
  <si>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</si>
  <si>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</si>
  <si>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</si>
  <si>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</si>
  <si>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</si>
  <si>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</si>
  <si>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</si>
  <si>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</si>
  <si>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</si>
  <si>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</si>
  <si>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</si>
  <si>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</si>
  <si>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</si>
  <si>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</si>
  <si>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</si>
  <si>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</si>
  <si>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</si>
  <si>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</si>
  <si>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</si>
  <si>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</si>
  <si>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</si>
  <si>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</si>
  <si>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</si>
  <si>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</si>
  <si>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</si>
  <si>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</si>
  <si>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</si>
  <si>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</si>
  <si>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</si>
  <si>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</si>
  <si>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</si>
  <si>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</si>
  <si>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</si>
  <si>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</si>
  <si>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</si>
  <si>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</si>
  <si>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</si>
  <si>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</si>
  <si>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</si>
  <si>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</si>
  <si>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</si>
  <si>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</si>
  <si>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</si>
  <si>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</si>
  <si>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</si>
  <si>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</si>
  <si>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</si>
  <si>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</si>
  <si>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</si>
  <si>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</si>
  <si>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</si>
  <si>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</si>
  <si>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</si>
  <si>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</si>
  <si>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</si>
  <si>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</si>
  <si>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</si>
  <si>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</si>
  <si>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</si>
  <si>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</si>
  <si>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</si>
  <si>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</si>
  <si>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</si>
  <si>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</si>
  <si>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</si>
  <si>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</si>
  <si>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</si>
  <si>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</si>
  <si>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</si>
  <si>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</si>
  <si>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</si>
  <si>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</si>
  <si>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</si>
  <si>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</si>
  <si>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</si>
  <si>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</si>
  <si>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</si>
  <si>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</si>
  <si>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</si>
  <si>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</si>
  <si>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</si>
  <si>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</si>
  <si>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</si>
  <si>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</si>
  <si>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</si>
  <si>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</si>
  <si>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</si>
  <si>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</si>
  <si>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</si>
  <si>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</si>
  <si>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</si>
  <si>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</si>
  <si>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</si>
  <si>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</si>
  <si>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</si>
  <si>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</si>
  <si>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</si>
  <si>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</si>
  <si>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</si>
  <si>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</si>
  <si>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</si>
  <si>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</si>
  <si>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</si>
  <si>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</si>
  <si>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</si>
  <si>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</si>
  <si>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</si>
  <si>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</si>
  <si>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</si>
  <si>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</si>
  <si>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</si>
  <si>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</si>
  <si>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</si>
  <si>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</si>
  <si>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</si>
  <si>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</si>
  <si>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</si>
  <si>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</si>
  <si>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</si>
  <si>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</si>
  <si>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</si>
  <si>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</si>
  <si>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</si>
  <si>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</si>
  <si>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</si>
  <si>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</si>
  <si>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</si>
  <si>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</si>
  <si>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</si>
  <si>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</si>
  <si>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</si>
  <si>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</si>
  <si>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</si>
  <si>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</si>
  <si>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</si>
  <si>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</si>
  <si>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</si>
  <si>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</si>
  <si>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</si>
  <si>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</si>
  <si>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</si>
  <si>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</si>
  <si>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</si>
  <si>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</si>
  <si>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</si>
  <si>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</si>
  <si>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</si>
  <si>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</si>
  <si>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</si>
  <si>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</si>
  <si>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</si>
  <si>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</si>
  <si>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</si>
  <si>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</si>
  <si>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</si>
  <si>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</si>
  <si>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</si>
  <si>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</si>
  <si>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</si>
  <si>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</si>
  <si>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</si>
  <si>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</si>
  <si>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</si>
  <si>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</si>
  <si>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</si>
  <si>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</si>
  <si>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</si>
  <si>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</si>
  <si>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</si>
  <si>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</si>
  <si>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</si>
  <si>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</si>
  <si>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</si>
  <si>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</si>
  <si>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</si>
  <si>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</si>
  <si>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</si>
  <si>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</si>
  <si>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</si>
  <si>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</si>
  <si>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</si>
  <si>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</si>
  <si>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</si>
  <si>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</si>
  <si>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</si>
  <si>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</si>
  <si>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</si>
  <si>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</si>
  <si>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</si>
  <si>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</si>
  <si>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</si>
  <si>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</si>
  <si>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</si>
  <si>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</si>
  <si>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</si>
  <si>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</si>
  <si>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</si>
  <si>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</si>
  <si>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</si>
  <si>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</si>
  <si>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</si>
  <si>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</si>
  <si>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</si>
  <si>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</si>
  <si>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</si>
  <si>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</si>
  <si>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</si>
  <si>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</si>
  <si>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</si>
  <si>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</si>
  <si>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</si>
  <si>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</si>
  <si>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</si>
  <si>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</si>
  <si>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</si>
  <si>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</si>
  <si>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</si>
  <si>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</si>
  <si>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</si>
  <si>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</si>
  <si>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</si>
  <si>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</si>
  <si>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</si>
  <si>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</si>
  <si>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</si>
  <si>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</si>
  <si>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</si>
  <si>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</si>
  <si>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</si>
  <si>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</si>
  <si>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</si>
  <si>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</si>
  <si>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</si>
  <si>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</si>
  <si>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</si>
  <si>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</si>
  <si>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</si>
  <si>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</si>
  <si>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</si>
  <si>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</si>
  <si>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</si>
  <si>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</si>
  <si>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</si>
  <si>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</si>
  <si>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</si>
  <si>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</si>
  <si>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</si>
  <si>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</si>
  <si>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</si>
  <si>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</si>
  <si>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</si>
  <si>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</si>
  <si>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</si>
  <si>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</si>
  <si>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</si>
  <si>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</si>
  <si>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</si>
  <si>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</si>
  <si>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</si>
  <si>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</si>
  <si>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</si>
  <si>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</si>
  <si>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</si>
  <si>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</si>
  <si>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</si>
  <si>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</si>
  <si>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</si>
  <si>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</si>
  <si>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</si>
  <si>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</si>
  <si>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</si>
  <si>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</si>
  <si>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</si>
  <si>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</si>
  <si>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</si>
  <si>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</si>
  <si>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</si>
  <si>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</si>
  <si>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</si>
  <si>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</si>
  <si>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</si>
  <si>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</si>
  <si>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</si>
  <si>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</si>
  <si>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</si>
  <si>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</si>
  <si>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</si>
  <si>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</si>
  <si>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</si>
  <si>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</si>
  <si>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</si>
  <si>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</si>
  <si>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</si>
  <si>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</si>
  <si>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</si>
  <si>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</si>
  <si>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</si>
  <si>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</si>
  <si>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</si>
  <si>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</si>
  <si>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</si>
  <si>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</si>
  <si>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</si>
  <si>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</si>
  <si>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</si>
  <si>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</si>
  <si>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</si>
  <si>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</si>
  <si>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</si>
  <si>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</si>
  <si>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</si>
  <si>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</si>
  <si>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</si>
  <si>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</si>
  <si>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</si>
  <si>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</si>
  <si>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</si>
  <si>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</si>
  <si>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</si>
  <si>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</si>
  <si>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</si>
  <si>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</si>
  <si>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</si>
  <si>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</si>
  <si>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</si>
  <si>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</si>
  <si>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</si>
  <si>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</si>
  <si>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</si>
  <si>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</si>
  <si>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</si>
  <si>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</si>
  <si>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</si>
  <si>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</si>
  <si>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</si>
  <si>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</si>
  <si>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</si>
  <si>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</si>
  <si>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</si>
  <si>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</si>
  <si>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</si>
  <si>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</si>
  <si>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</si>
  <si>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</si>
  <si>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</si>
  <si>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</si>
  <si>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</si>
  <si>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</si>
  <si>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</si>
  <si>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</si>
  <si>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</si>
  <si>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</si>
  <si>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</si>
  <si>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</si>
  <si>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</si>
  <si>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</si>
  <si>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</si>
  <si>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</si>
  <si>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</si>
  <si>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</si>
  <si>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</si>
  <si>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</si>
  <si>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</si>
  <si>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</si>
  <si>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</si>
  <si>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</si>
  <si>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</si>
  <si>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</si>
  <si>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</si>
  <si>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</si>
  <si>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</si>
  <si>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</si>
  <si>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</si>
  <si>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</si>
  <si>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</si>
  <si>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</si>
  <si>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</si>
  <si>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</si>
  <si>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</si>
  <si>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</si>
  <si>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</si>
  <si>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</si>
  <si>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</si>
  <si>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</si>
  <si>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</si>
  <si>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</si>
  <si>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</si>
  <si>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</si>
  <si>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</si>
  <si>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</si>
  <si>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</si>
  <si>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</si>
  <si>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</si>
  <si>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</si>
  <si>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</si>
  <si>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</si>
  <si>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</si>
  <si>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</si>
  <si>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</si>
  <si>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</si>
  <si>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</si>
  <si>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</si>
  <si>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</si>
  <si>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</si>
  <si>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</si>
  <si>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</si>
  <si>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</si>
  <si>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</si>
  <si>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</si>
  <si>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</si>
  <si>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</si>
  <si>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</si>
  <si>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</si>
  <si>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</si>
  <si>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</si>
  <si>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</si>
  <si>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</si>
  <si>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</si>
  <si>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</si>
  <si>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</si>
  <si>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</si>
  <si>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</si>
  <si>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</si>
  <si>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</si>
  <si>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</si>
  <si>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</si>
  <si>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</si>
  <si>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</si>
  <si>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</si>
  <si>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</si>
  <si>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</si>
  <si>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</si>
  <si>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</si>
  <si>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</si>
  <si>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</si>
  <si>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</si>
  <si>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</si>
  <si>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</si>
  <si>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</si>
  <si>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</si>
  <si>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</si>
  <si>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</si>
  <si>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</si>
  <si>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</si>
  <si>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</si>
  <si>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</si>
  <si>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</si>
  <si>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</si>
  <si>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</si>
  <si>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</si>
  <si>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</si>
  <si>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</si>
  <si>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</si>
  <si>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</si>
  <si>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</si>
  <si>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</si>
  <si>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</si>
  <si>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</si>
  <si>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</si>
  <si>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</si>
  <si>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</si>
  <si>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</si>
  <si>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</si>
  <si>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</si>
  <si>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</si>
  <si>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</si>
  <si>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</si>
  <si>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</si>
  <si>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</si>
  <si>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</si>
  <si>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</si>
  <si>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</si>
  <si>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</si>
  <si>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</si>
  <si>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</si>
  <si>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</si>
  <si>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</si>
  <si>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</si>
  <si>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</si>
  <si>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</si>
  <si>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</si>
  <si>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</si>
  <si>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</si>
  <si>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</si>
  <si>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</si>
  <si>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</si>
  <si>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</si>
  <si>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</si>
  <si>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</si>
  <si>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</si>
  <si>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</si>
  <si>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</si>
  <si>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</si>
  <si>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</si>
  <si>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</si>
  <si>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</si>
  <si>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</si>
  <si>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</si>
  <si>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</si>
  <si>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</si>
  <si>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</si>
  <si>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</si>
  <si>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</si>
  <si>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</si>
  <si>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</si>
  <si>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</si>
  <si>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</si>
  <si>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</si>
  <si>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</si>
  <si>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</si>
  <si>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</si>
  <si>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</si>
  <si>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</si>
  <si>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</si>
  <si>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</si>
  <si>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</si>
  <si>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</si>
  <si>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</si>
  <si>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</si>
  <si>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</si>
  <si>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</si>
  <si>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</si>
  <si>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</si>
  <si>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</si>
  <si>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</si>
  <si>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</si>
  <si>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</si>
  <si>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</si>
  <si>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</si>
  <si>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</si>
  <si>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</si>
  <si>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</si>
  <si>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</si>
  <si>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</si>
  <si>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</si>
  <si>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</si>
  <si>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</si>
  <si>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</si>
  <si>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</si>
  <si>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</si>
  <si>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</si>
  <si>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</si>
  <si>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</si>
  <si>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</si>
  <si>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</si>
  <si>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</si>
  <si>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</si>
  <si>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</si>
  <si>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</si>
  <si>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</si>
  <si>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</si>
  <si>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</si>
  <si>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</si>
  <si>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</si>
  <si>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</si>
  <si>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</si>
  <si>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</si>
  <si>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</si>
  <si>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</si>
  <si>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</si>
  <si>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</si>
  <si>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</si>
  <si>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</si>
  <si>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</si>
  <si>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</si>
  <si>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</si>
  <si>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</si>
  <si>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</si>
  <si>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</si>
  <si>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</si>
  <si>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</si>
  <si>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</si>
  <si>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</si>
  <si>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</si>
  <si>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</si>
  <si>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</si>
  <si>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</si>
  <si>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</si>
  <si>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</si>
  <si>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</si>
  <si>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</si>
  <si>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</si>
  <si>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</si>
  <si>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</si>
  <si>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</si>
  <si>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</si>
  <si>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</si>
  <si>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</si>
  <si>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</si>
  <si>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</si>
  <si>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</si>
  <si>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</si>
  <si>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</si>
  <si>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</si>
  <si>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</si>
  <si>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</si>
  <si>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</si>
  <si>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</si>
  <si>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</si>
  <si>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</si>
  <si>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</si>
  <si>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</si>
  <si>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</si>
  <si>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</si>
  <si>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</si>
  <si>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</si>
  <si>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</si>
  <si>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</si>
  <si>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</si>
  <si>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</si>
  <si>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</si>
  <si>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</si>
  <si>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</si>
  <si>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</si>
  <si>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</si>
  <si>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</si>
  <si>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</si>
  <si>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</si>
  <si>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</si>
  <si>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</si>
  <si>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</si>
  <si>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</si>
  <si>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</si>
  <si>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</si>
  <si>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</si>
  <si>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</si>
  <si>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</si>
  <si>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</si>
  <si>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</si>
  <si>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</si>
  <si>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</si>
  <si>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</si>
  <si>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</si>
  <si>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</si>
  <si>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</si>
  <si>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</si>
  <si>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</si>
  <si>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</si>
  <si>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</si>
  <si>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</si>
  <si>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</si>
  <si>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</si>
  <si>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</si>
  <si>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</si>
  <si>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</si>
  <si>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</si>
  <si>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</si>
  <si>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</si>
  <si>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</si>
  <si>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</si>
  <si>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</si>
  <si>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</si>
  <si>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</si>
  <si>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</si>
  <si>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</si>
  <si>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</si>
  <si>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</si>
  <si>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</si>
  <si>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</si>
  <si>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</si>
  <si>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</si>
  <si>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</si>
  <si>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</si>
  <si>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</si>
  <si>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</si>
  <si>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</si>
  <si>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</si>
  <si>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</si>
  <si>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</si>
  <si>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</si>
  <si>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</si>
  <si>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</si>
  <si>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</si>
  <si>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</si>
  <si>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</si>
  <si>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</si>
  <si>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</si>
  <si>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</si>
  <si>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</si>
  <si>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</si>
  <si>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</si>
  <si>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</si>
  <si>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</si>
  <si>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</si>
  <si>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</si>
  <si>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</si>
  <si>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</si>
  <si>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</si>
  <si>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</si>
  <si>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</si>
  <si>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</si>
  <si>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</si>
  <si>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</si>
  <si>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</si>
  <si>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</si>
  <si>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</si>
  <si>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</si>
  <si>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</si>
  <si>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</si>
  <si>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</si>
  <si>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</si>
  <si>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</si>
  <si>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</si>
  <si>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</si>
  <si>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</si>
  <si>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</si>
  <si>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</si>
  <si>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</si>
  <si>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</si>
  <si>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</si>
  <si>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</si>
  <si>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</si>
  <si>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</si>
  <si>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</si>
  <si>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</si>
  <si>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</si>
  <si>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</si>
  <si>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</si>
  <si>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</si>
  <si>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</si>
  <si>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</si>
  <si>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</si>
  <si>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</si>
  <si>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</si>
  <si>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</si>
  <si>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</si>
  <si>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</si>
  <si>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</si>
  <si>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</si>
  <si>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</si>
  <si>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</si>
  <si>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</si>
  <si>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</si>
  <si>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</si>
  <si>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</si>
  <si>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</si>
  <si>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</si>
  <si>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</si>
  <si>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</si>
  <si>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</si>
  <si>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</si>
  <si>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</si>
  <si>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</si>
  <si>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</si>
  <si>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</si>
  <si>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</si>
  <si>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</si>
  <si>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</si>
  <si>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</si>
  <si>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</si>
  <si>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</si>
  <si>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</si>
  <si>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</si>
  <si>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</si>
  <si>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</si>
  <si>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</si>
  <si>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</si>
  <si>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</si>
  <si>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</si>
  <si>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</si>
  <si>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</si>
  <si>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</si>
  <si>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</si>
  <si>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</si>
  <si>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</si>
  <si>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</si>
  <si>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</si>
  <si>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</si>
  <si>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</si>
  <si>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</si>
  <si>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</si>
  <si>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</si>
  <si>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</si>
  <si>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</si>
  <si>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</si>
  <si>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</si>
  <si>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</si>
  <si>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</si>
  <si>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</si>
  <si>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</si>
  <si>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</si>
  <si>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</si>
  <si>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</si>
  <si>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</si>
  <si>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</si>
  <si>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</si>
  <si>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</si>
  <si>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</si>
  <si>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</si>
  <si>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</si>
  <si>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</si>
  <si>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</si>
  <si>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</si>
  <si>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</si>
  <si>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</si>
  <si>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</si>
  <si>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</si>
  <si>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</si>
  <si>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</si>
  <si>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</si>
  <si>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</si>
  <si>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</si>
  <si>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</si>
  <si>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</si>
  <si>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</si>
  <si>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</si>
  <si>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</si>
  <si>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</si>
  <si>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</si>
  <si>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</si>
  <si>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</si>
  <si>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</si>
  <si>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</si>
  <si>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</si>
  <si>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</si>
  <si>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</si>
  <si>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</si>
  <si>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</si>
  <si>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</si>
  <si>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</si>
  <si>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</si>
  <si>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</si>
  <si>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</si>
  <si>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</si>
  <si>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</si>
  <si>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</si>
  <si>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</si>
  <si>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</si>
  <si>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</si>
  <si>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</si>
  <si>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</si>
  <si>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</si>
  <si>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</si>
  <si>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</si>
  <si>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</si>
  <si>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</si>
  <si>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</si>
  <si>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</si>
  <si>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</si>
  <si>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</si>
  <si>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</si>
  <si>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</si>
  <si>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</si>
  <si>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</si>
  <si>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</si>
  <si>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</si>
  <si>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</si>
  <si>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</si>
  <si>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</si>
  <si>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</si>
  <si>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</si>
  <si>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</si>
  <si>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</si>
  <si>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</si>
  <si>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</si>
  <si>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</si>
  <si>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</si>
  <si>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</si>
  <si>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</si>
  <si>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</si>
  <si>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</si>
  <si>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</si>
  <si>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</si>
  <si>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</si>
  <si>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</si>
  <si>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</si>
  <si>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</si>
  <si>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</si>
  <si>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</si>
  <si>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</si>
  <si>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</si>
  <si>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</si>
  <si>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</si>
  <si>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</si>
  <si>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</si>
  <si>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</si>
  <si>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</si>
  <si>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</si>
  <si>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</si>
  <si>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</si>
  <si>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</si>
  <si>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</si>
  <si>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</si>
  <si>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</si>
  <si>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</si>
  <si>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</si>
  <si>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</si>
  <si>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</si>
  <si>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</si>
  <si>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</si>
  <si>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</si>
  <si>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</si>
  <si>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</si>
  <si>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</si>
  <si>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</si>
  <si>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</si>
  <si>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</si>
  <si>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</si>
  <si>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</si>
  <si>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</si>
  <si>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</si>
  <si>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</si>
  <si>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</si>
  <si>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</si>
  <si>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</si>
  <si>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</si>
  <si>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</si>
  <si>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</si>
  <si>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</si>
  <si>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</si>
  <si>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</si>
  <si>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</si>
  <si>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</si>
  <si>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</si>
  <si>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</si>
  <si>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</si>
  <si>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</si>
  <si>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</si>
  <si>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</si>
  <si>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</si>
  <si>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</si>
  <si>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</si>
  <si>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</si>
  <si>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</si>
  <si>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</si>
  <si>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</si>
  <si>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</si>
  <si>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</si>
  <si>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</si>
  <si>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</si>
  <si>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</si>
  <si>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</si>
  <si>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</si>
  <si>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</si>
  <si>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</si>
  <si>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</si>
  <si>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</si>
  <si>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</si>
  <si>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</si>
  <si>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</si>
  <si>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</si>
  <si>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</si>
  <si>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</si>
  <si>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</si>
  <si>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</si>
  <si>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</si>
  <si>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</si>
  <si>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</si>
  <si>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</si>
  <si>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</si>
  <si>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</si>
  <si>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</si>
  <si>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</si>
  <si>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</si>
  <si>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</si>
  <si>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</si>
  <si>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</si>
  <si>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</si>
  <si>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</si>
  <si>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</si>
  <si>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</si>
  <si>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</si>
  <si>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</si>
  <si>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</si>
  <si>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</si>
  <si>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</si>
  <si>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</si>
  <si>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</si>
  <si>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</si>
  <si>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</si>
  <si>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</si>
  <si>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</si>
  <si>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</si>
  <si>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</si>
  <si>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</si>
  <si>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</si>
  <si>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</si>
  <si>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</si>
  <si>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</si>
  <si>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</si>
  <si>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</si>
  <si>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</si>
  <si>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</si>
  <si>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</si>
  <si>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</si>
  <si>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</si>
  <si>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</si>
  <si>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</si>
  <si>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</si>
  <si>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</si>
  <si>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</si>
  <si>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</si>
  <si>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</si>
  <si>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</si>
  <si>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</si>
  <si>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</si>
  <si>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</si>
  <si>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</si>
  <si>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</si>
  <si>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</si>
  <si>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</si>
  <si>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</si>
  <si>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</si>
  <si>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</si>
  <si>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</si>
  <si>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</si>
  <si>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</si>
  <si>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</si>
  <si>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</si>
  <si>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</si>
  <si>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</si>
  <si>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</si>
  <si>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</si>
  <si>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</si>
  <si>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</si>
  <si>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</si>
  <si>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</si>
  <si>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</si>
  <si>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</si>
  <si>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</si>
  <si>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</si>
  <si>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</si>
  <si>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</si>
  <si>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</si>
  <si>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</si>
  <si>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</si>
  <si>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</si>
  <si>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</si>
  <si>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</si>
  <si>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</si>
  <si>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</si>
  <si>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</si>
  <si>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</si>
  <si>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</si>
  <si>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</si>
  <si>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</si>
  <si>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</si>
  <si>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</si>
  <si>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</si>
  <si>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</si>
  <si>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</si>
  <si>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</si>
  <si>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</si>
  <si>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</si>
  <si>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</si>
  <si>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</si>
  <si>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</si>
  <si>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</si>
  <si>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</si>
  <si>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</si>
  <si>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</si>
  <si>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</si>
  <si>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</si>
  <si>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</si>
  <si>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</si>
  <si>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</si>
  <si>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</si>
  <si>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</si>
  <si>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</si>
  <si>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</si>
  <si>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</si>
  <si>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</si>
  <si>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</si>
  <si>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</si>
  <si>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</si>
  <si>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</si>
  <si>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</si>
  <si>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</si>
  <si>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</si>
  <si>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</si>
  <si>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</si>
  <si>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</si>
  <si>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</si>
  <si>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</si>
  <si>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</si>
  <si>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</si>
  <si>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</si>
  <si>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</si>
  <si>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</si>
  <si>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</si>
  <si>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</si>
  <si>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</si>
  <si>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</si>
  <si>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</si>
  <si>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</si>
  <si>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</si>
  <si>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</si>
  <si>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</si>
  <si>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</si>
  <si>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</si>
  <si>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</si>
  <si>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</si>
  <si>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</si>
  <si>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</si>
  <si>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</si>
  <si>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</si>
  <si>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</si>
  <si>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</si>
  <si>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</si>
  <si>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</si>
  <si>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</si>
  <si>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</si>
  <si>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</si>
  <si>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</si>
  <si>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</si>
  <si>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</si>
  <si>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</si>
  <si>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</si>
  <si>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</si>
  <si>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</si>
  <si>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</si>
  <si>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</si>
  <si>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</si>
  <si>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</si>
  <si>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</si>
  <si>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</si>
  <si>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</si>
  <si>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</si>
  <si>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</si>
  <si>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</si>
  <si>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</si>
  <si>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</si>
  <si>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</si>
  <si>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</si>
  <si>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</si>
  <si>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</si>
  <si>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</si>
  <si>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</si>
  <si>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</si>
  <si>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</si>
  <si>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</si>
  <si>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</si>
  <si>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</si>
  <si>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</si>
  <si>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</si>
  <si>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</si>
  <si>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</si>
  <si>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</si>
  <si>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</si>
  <si>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</si>
  <si>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</si>
  <si>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</si>
  <si>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</si>
  <si>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</si>
  <si>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</si>
  <si>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</si>
  <si>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</si>
  <si>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</si>
  <si>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</si>
  <si>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</si>
  <si>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</si>
  <si>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</si>
  <si>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</si>
  <si>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</si>
  <si>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</si>
  <si>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</si>
  <si>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</si>
  <si>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</si>
  <si>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</si>
  <si>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</si>
  <si>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</si>
  <si>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</si>
  <si>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</si>
  <si>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</si>
  <si>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</si>
  <si>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</si>
  <si>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</si>
  <si>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</si>
  <si>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</si>
  <si>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</si>
  <si>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</si>
  <si>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</si>
  <si>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</si>
  <si>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</si>
  <si>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</si>
  <si>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</si>
  <si>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</si>
  <si>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</si>
  <si>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</si>
  <si>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</si>
  <si>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</si>
  <si>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</si>
  <si>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</si>
  <si>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</si>
  <si>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</si>
  <si>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</si>
  <si>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</si>
  <si>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</si>
  <si>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</si>
  <si>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</si>
  <si>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</si>
  <si>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</si>
  <si>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</si>
  <si>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</si>
  <si>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</si>
  <si>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</si>
  <si>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</si>
  <si>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</si>
  <si>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</si>
  <si>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</si>
  <si>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</si>
  <si>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</si>
  <si>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</si>
  <si>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</si>
  <si>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</si>
  <si>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</si>
  <si>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</si>
  <si>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</si>
  <si>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</si>
  <si>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</si>
  <si>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</si>
  <si>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</si>
  <si>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</si>
  <si>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</si>
  <si>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</si>
  <si>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</si>
  <si>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</si>
  <si>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</si>
  <si>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</si>
  <si>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</si>
  <si>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</si>
  <si>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</si>
  <si>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</si>
  <si>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</si>
  <si>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</si>
  <si>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</si>
  <si>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</si>
  <si>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</si>
  <si>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</si>
  <si>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</si>
  <si>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</si>
  <si>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</si>
  <si>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</si>
  <si>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</si>
  <si>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</si>
  <si>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</si>
  <si>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</si>
  <si>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</si>
  <si>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</si>
  <si>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</si>
  <si>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</si>
  <si>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</si>
  <si>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</si>
  <si>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</si>
  <si>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</si>
  <si>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</si>
  <si>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</si>
  <si>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</si>
  <si>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</si>
  <si>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</si>
  <si>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</si>
  <si>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</si>
  <si>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</si>
  <si>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</si>
  <si>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</si>
  <si>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</si>
  <si>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</si>
  <si>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</si>
  <si>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</si>
  <si>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</si>
  <si>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</si>
  <si>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</si>
  <si>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</si>
  <si>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</si>
  <si>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</si>
  <si>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</si>
  <si>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</si>
  <si>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</si>
  <si>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</si>
  <si>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</si>
  <si>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</si>
  <si>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</si>
  <si>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</si>
  <si>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</si>
  <si>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</si>
  <si>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</si>
  <si>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</si>
  <si>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</si>
  <si>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</si>
  <si>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</si>
  <si>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</si>
  <si>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</si>
  <si>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</si>
  <si>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</si>
  <si>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</si>
  <si>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</si>
  <si>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</si>
  <si>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</si>
  <si>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</si>
  <si>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</si>
  <si>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</si>
  <si>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</si>
  <si>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</si>
  <si>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</si>
  <si>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</si>
  <si>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</si>
  <si>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</si>
  <si>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</si>
  <si>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</si>
  <si>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</si>
  <si>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</si>
  <si>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</si>
  <si>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</si>
  <si>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</si>
  <si>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</si>
  <si>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</si>
  <si>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</si>
  <si>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</si>
  <si>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</si>
  <si>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</si>
  <si>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</si>
  <si>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</si>
  <si>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</si>
  <si>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</si>
  <si>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</si>
  <si>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</si>
  <si>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</si>
  <si>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</si>
  <si>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</si>
  <si>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</si>
  <si>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</si>
  <si>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</si>
  <si>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</si>
  <si>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</si>
  <si>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</si>
  <si>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</si>
  <si>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</si>
  <si>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</si>
  <si>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</si>
  <si>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</si>
  <si>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</si>
  <si>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</si>
  <si>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</si>
  <si>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</si>
  <si>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</si>
  <si>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</si>
  <si>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</si>
  <si>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</si>
  <si>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</si>
  <si>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</si>
  <si>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</si>
  <si>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</si>
  <si>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</si>
  <si>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</si>
  <si>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</si>
  <si>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</si>
  <si>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</si>
  <si>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</si>
  <si>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</si>
  <si>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</si>
  <si>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</si>
  <si>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</si>
  <si>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</si>
  <si>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</si>
  <si>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</si>
  <si>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</si>
  <si>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</si>
  <si>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</si>
  <si>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</si>
  <si>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</si>
  <si>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</si>
  <si>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</si>
  <si>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</si>
  <si>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</si>
  <si>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</si>
  <si>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</si>
  <si>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</si>
  <si>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</si>
  <si>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</si>
  <si>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</si>
  <si>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</si>
  <si>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</si>
  <si>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</si>
  <si>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</si>
  <si>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</si>
  <si>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</si>
  <si>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</si>
  <si>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</si>
  <si>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</si>
  <si>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</si>
  <si>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</si>
  <si>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</si>
  <si>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</si>
  <si>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</si>
  <si>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</si>
  <si>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</si>
  <si>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</si>
  <si>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</si>
  <si>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</si>
  <si>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</si>
  <si>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</si>
  <si>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</si>
  <si>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</si>
  <si>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</si>
  <si>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</si>
  <si>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</si>
  <si>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</si>
  <si>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</si>
  <si>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</si>
  <si>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</si>
  <si>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</si>
  <si>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</si>
  <si>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</si>
  <si>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</si>
  <si>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</si>
  <si>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</si>
  <si>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</si>
  <si>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</si>
  <si>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</si>
  <si>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</si>
  <si>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</si>
  <si>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</si>
  <si>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</si>
  <si>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</si>
  <si>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</si>
  <si>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</si>
  <si>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</si>
  <si>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</si>
  <si>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</si>
  <si>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</si>
  <si>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</si>
  <si>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</si>
  <si>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</si>
  <si>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</si>
  <si>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</si>
  <si>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</si>
  <si>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</si>
  <si>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</si>
  <si>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</si>
  <si>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</si>
  <si>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</si>
  <si>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</si>
  <si>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</si>
  <si>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</si>
  <si>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</si>
  <si>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</si>
  <si>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</si>
  <si>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</si>
  <si>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</si>
  <si>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</si>
  <si>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</si>
  <si>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</si>
  <si>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</si>
  <si>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</si>
  <si>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</si>
  <si>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</si>
  <si>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</si>
  <si>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</si>
  <si>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</si>
  <si>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</si>
  <si>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</si>
  <si>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</si>
  <si>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</si>
  <si>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</si>
  <si>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</si>
  <si>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</si>
  <si>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</si>
  <si>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</si>
  <si>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</si>
  <si>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</si>
  <si>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</si>
  <si>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</si>
  <si>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</si>
  <si>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</si>
  <si>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</si>
  <si>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</si>
  <si>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</si>
  <si>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</si>
  <si>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</si>
  <si>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</si>
  <si>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</si>
  <si>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</si>
  <si>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</si>
  <si>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</si>
  <si>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</si>
  <si>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</si>
  <si>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</si>
  <si>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</si>
  <si>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</si>
  <si>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</si>
  <si>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</si>
  <si>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</si>
  <si>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</si>
  <si>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</si>
  <si>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</si>
  <si>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</si>
  <si>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</si>
  <si>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</si>
  <si>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</si>
  <si>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</si>
  <si>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</si>
  <si>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</si>
  <si>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</si>
  <si>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</si>
  <si>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</si>
  <si>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</si>
  <si>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</si>
  <si>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</si>
  <si>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</si>
  <si>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</si>
  <si>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</si>
  <si>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</si>
  <si>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</si>
  <si>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</si>
  <si>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</si>
  <si>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</si>
  <si>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</si>
  <si>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</si>
  <si>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</si>
  <si>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</si>
  <si>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</si>
  <si>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</si>
  <si>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</si>
  <si>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</si>
  <si>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</si>
  <si>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</si>
  <si>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</si>
  <si>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</si>
  <si>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</si>
  <si>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</si>
  <si>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</si>
  <si>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</si>
  <si>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</si>
  <si>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</si>
  <si>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</si>
  <si>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</si>
  <si>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</si>
  <si>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</si>
  <si>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</si>
  <si>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</si>
  <si>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</si>
  <si>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</si>
  <si>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</si>
  <si>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</si>
  <si>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</si>
  <si>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</si>
  <si>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</si>
  <si>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</si>
  <si>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</si>
  <si>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</si>
  <si>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</si>
  <si>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</si>
  <si>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</si>
  <si>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</si>
  <si>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</si>
  <si>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</si>
  <si>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</si>
  <si>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</si>
  <si>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</si>
  <si>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</si>
  <si>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</si>
  <si>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</si>
  <si>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</si>
  <si>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</si>
  <si>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</si>
  <si>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</si>
  <si>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</si>
  <si>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</si>
  <si>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</si>
  <si>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</si>
  <si>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</si>
  <si>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</si>
  <si>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</si>
  <si>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</si>
  <si>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</si>
  <si>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</si>
  <si>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</si>
  <si>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</si>
  <si>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</si>
  <si>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</si>
  <si>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</si>
  <si>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</si>
  <si>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</si>
  <si>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</si>
  <si>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</si>
  <si>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</si>
  <si>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</si>
  <si>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</si>
  <si>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</si>
  <si>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</si>
  <si>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</si>
  <si>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</si>
  <si>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</si>
  <si>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</si>
  <si>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</si>
  <si>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</si>
  <si>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</si>
  <si>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</si>
  <si>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</si>
  <si>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</si>
  <si>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</si>
  <si>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</si>
  <si>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</si>
  <si>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</si>
  <si>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</si>
  <si>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</si>
  <si>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</si>
  <si>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</si>
  <si>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</si>
  <si>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</si>
  <si>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</si>
  <si>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</si>
  <si>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</si>
  <si>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</si>
  <si>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</si>
  <si>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</si>
  <si>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</si>
  <si>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</si>
  <si>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</si>
  <si>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</si>
  <si>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</si>
  <si>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</si>
  <si>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</si>
  <si>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</si>
  <si>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</si>
  <si>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</si>
  <si>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</si>
  <si>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</si>
  <si>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</si>
  <si>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</si>
  <si>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</si>
  <si>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</si>
  <si>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</si>
  <si>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</si>
  <si>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</si>
  <si>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</si>
  <si>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</si>
  <si>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</si>
  <si>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</si>
  <si>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</si>
  <si>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</si>
  <si>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</si>
  <si>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</si>
  <si>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</si>
  <si>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</si>
  <si>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</si>
  <si>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</si>
  <si>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</si>
  <si>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</si>
  <si>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</si>
  <si>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</si>
  <si>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</si>
  <si>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</si>
  <si>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</si>
  <si>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</si>
  <si>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</si>
  <si>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</si>
  <si>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</si>
  <si>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</si>
  <si>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</si>
  <si>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</si>
  <si>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</si>
  <si>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</si>
  <si>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</si>
  <si>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</si>
  <si>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</si>
  <si>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</si>
  <si>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</si>
  <si>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</si>
  <si>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</si>
  <si>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</si>
  <si>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</si>
  <si>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</si>
  <si>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</si>
  <si>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</si>
  <si>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</si>
  <si>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</si>
  <si>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</si>
  <si>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</si>
  <si>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</si>
  <si>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</si>
  <si>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</si>
  <si>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</si>
  <si>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</si>
  <si>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</si>
  <si>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</si>
  <si>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</si>
  <si>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</si>
  <si>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</si>
  <si>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</si>
  <si>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</si>
  <si>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</si>
  <si>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</si>
  <si>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</si>
  <si>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</si>
  <si>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</si>
  <si>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</si>
  <si>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</si>
  <si>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</si>
  <si>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</si>
  <si>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</si>
  <si>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</si>
  <si>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</si>
  <si>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</si>
  <si>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</si>
  <si>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</si>
  <si>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</si>
  <si>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</si>
  <si>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</si>
  <si>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</si>
  <si>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</si>
  <si>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</si>
  <si>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</si>
  <si>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</si>
  <si>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</si>
  <si>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</si>
  <si>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</si>
  <si>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</si>
  <si>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</si>
  <si>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</si>
  <si>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</si>
  <si>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</si>
  <si>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</si>
  <si>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</si>
  <si>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</si>
  <si>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</si>
  <si>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</si>
  <si>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</si>
  <si>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</si>
  <si>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</si>
  <si>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</si>
  <si>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</si>
  <si>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</si>
  <si>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</si>
  <si>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</si>
  <si>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</si>
  <si>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</si>
  <si>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</si>
  <si>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</si>
  <si>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</si>
  <si>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</si>
  <si>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</si>
  <si>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</si>
  <si>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</si>
  <si>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</si>
  <si>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</si>
  <si>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</si>
  <si>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</si>
  <si>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</si>
  <si>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</si>
  <si>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</si>
  <si>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</si>
  <si>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</si>
  <si>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</si>
  <si>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</si>
  <si>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</si>
  <si>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</si>
  <si>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</si>
  <si>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</si>
  <si>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</si>
  <si>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</si>
  <si>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</si>
  <si>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</si>
  <si>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</si>
  <si>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</si>
  <si>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</si>
  <si>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</si>
  <si>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</si>
  <si>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</si>
  <si>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</si>
  <si>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</si>
  <si>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</si>
  <si>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</si>
  <si>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</si>
  <si>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</si>
  <si>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</si>
  <si>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</si>
  <si>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</si>
  <si>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</si>
  <si>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</si>
  <si>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</si>
  <si>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</si>
  <si>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</si>
  <si>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</si>
  <si>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</si>
  <si>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</si>
  <si>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</si>
  <si>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</si>
  <si>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</si>
  <si>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</si>
  <si>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</si>
  <si>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</si>
  <si>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</si>
  <si>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</si>
  <si>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</si>
  <si>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</si>
  <si>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</si>
  <si>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</si>
  <si>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</si>
  <si>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</si>
  <si>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</si>
  <si>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</si>
  <si>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</si>
  <si>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</si>
  <si>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</si>
  <si>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</si>
  <si>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</si>
  <si>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</si>
  <si>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</si>
  <si>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</si>
  <si>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</si>
  <si>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</si>
  <si>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</si>
  <si>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</si>
  <si>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</si>
  <si>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</si>
  <si>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</si>
  <si>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</si>
  <si>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</si>
  <si>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</si>
  <si>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</si>
  <si>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</si>
  <si>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</si>
  <si>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</si>
  <si>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</si>
  <si>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</si>
  <si>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</si>
  <si>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</si>
  <si>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</si>
  <si>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</si>
  <si>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</si>
  <si>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</si>
  <si>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</si>
  <si>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</si>
  <si>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</si>
  <si>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</si>
  <si>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</si>
  <si>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</si>
  <si>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</si>
  <si>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</si>
  <si>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</si>
  <si>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</si>
  <si>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</si>
  <si>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</si>
  <si>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</si>
  <si>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</si>
  <si>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</si>
  <si>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</si>
  <si>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</si>
  <si>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</si>
  <si>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</si>
  <si>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</si>
  <si>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</si>
  <si>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</si>
  <si>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</si>
  <si>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</si>
  <si>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</si>
  <si>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</si>
  <si>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</si>
  <si>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</si>
  <si>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</si>
  <si>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</si>
  <si>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</si>
  <si>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</si>
  <si>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</si>
  <si>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</si>
  <si>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</si>
  <si>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</si>
  <si>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</si>
  <si>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</si>
  <si>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</si>
  <si>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</si>
  <si>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</si>
  <si>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</si>
  <si>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</si>
  <si>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</si>
  <si>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</si>
  <si>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</si>
  <si>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</si>
  <si>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</si>
  <si>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</si>
  <si>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</si>
  <si>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</si>
  <si>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</si>
  <si>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</si>
  <si>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</si>
  <si>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</si>
  <si>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</si>
  <si>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</si>
  <si>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</si>
  <si>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</si>
  <si>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</si>
  <si>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</si>
  <si>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</si>
  <si>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</si>
  <si>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</si>
  <si>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</si>
  <si>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</si>
  <si>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</si>
  <si>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</si>
  <si>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</si>
  <si>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</si>
  <si>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</si>
  <si>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</si>
  <si>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</si>
  <si>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</si>
  <si>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</si>
  <si>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</si>
  <si>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</si>
  <si>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</si>
  <si>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</si>
  <si>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</si>
  <si>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</si>
  <si>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</si>
  <si>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</si>
  <si>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</si>
  <si>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</si>
  <si>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</si>
  <si>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</si>
  <si>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</si>
  <si>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</si>
  <si>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</si>
  <si>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</si>
  <si>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</si>
  <si>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</si>
  <si>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</si>
  <si>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</si>
  <si>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</si>
  <si>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</si>
  <si>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</si>
  <si>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</si>
  <si>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</si>
  <si>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</si>
  <si>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</si>
  <si>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</si>
  <si>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</si>
  <si>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</si>
  <si>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</si>
  <si>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</si>
  <si>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</si>
  <si>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</si>
  <si>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</si>
  <si>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</si>
  <si>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</si>
  <si>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</si>
  <si>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</si>
  <si>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</si>
  <si>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</si>
  <si>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</si>
  <si>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</si>
  <si>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</si>
  <si>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</si>
  <si>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</si>
  <si>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</si>
  <si>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</si>
  <si>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</si>
  <si>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</si>
  <si>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</si>
  <si>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</si>
  <si>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</si>
  <si>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</si>
  <si>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</si>
  <si>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</si>
  <si>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</si>
  <si>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</si>
  <si>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</si>
  <si>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</si>
  <si>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</si>
  <si>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</si>
  <si>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</si>
  <si>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</si>
  <si>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</si>
  <si>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</si>
  <si>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</si>
  <si>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</si>
  <si>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</si>
  <si>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</si>
  <si>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</si>
  <si>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</si>
  <si>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</si>
  <si>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</si>
  <si>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</si>
  <si>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</si>
  <si>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</si>
  <si>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</si>
  <si>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</si>
  <si>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</si>
  <si>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</si>
  <si>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</si>
  <si>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</si>
  <si>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</si>
  <si>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</si>
  <si>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</si>
  <si>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</si>
  <si>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</si>
  <si>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</si>
  <si>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</si>
  <si>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</si>
  <si>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</si>
  <si>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</si>
  <si>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</si>
  <si>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</si>
  <si>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</si>
  <si>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</si>
  <si>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</si>
  <si>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</si>
  <si>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</si>
  <si>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</si>
  <si>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</si>
  <si>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</si>
  <si>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</si>
  <si>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</si>
  <si>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</si>
  <si>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</si>
  <si>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</si>
  <si>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</si>
  <si>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</si>
  <si>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</si>
  <si>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</si>
  <si>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</si>
  <si>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</si>
  <si>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</si>
  <si>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</si>
  <si>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</si>
  <si>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</si>
  <si>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</si>
  <si>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</si>
  <si>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</si>
  <si>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</si>
  <si>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</si>
  <si>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</si>
  <si>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</si>
  <si>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</si>
  <si>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</si>
  <si>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</si>
  <si>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</si>
  <si>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</si>
  <si>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</si>
  <si>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</si>
  <si>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</si>
  <si>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</si>
  <si>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</si>
  <si>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</si>
  <si>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</si>
  <si>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</si>
  <si>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</si>
  <si>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</si>
  <si>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</si>
  <si>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</si>
  <si>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</si>
  <si>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</si>
  <si>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</si>
  <si>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</si>
  <si>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</si>
  <si>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</si>
  <si>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</si>
  <si>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</si>
  <si>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</si>
  <si>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</si>
  <si>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</si>
  <si>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</si>
  <si>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</si>
  <si>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</si>
  <si>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</si>
  <si>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</si>
  <si>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</si>
  <si>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</si>
  <si>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</si>
  <si>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</si>
  <si>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</si>
  <si>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</si>
  <si>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</si>
  <si>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</si>
  <si>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</si>
  <si>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</si>
  <si>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</si>
  <si>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</si>
  <si>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</si>
  <si>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</si>
  <si>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</si>
  <si>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</si>
  <si>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</si>
  <si>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</si>
  <si>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</si>
  <si>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</si>
  <si>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</si>
  <si>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</si>
  <si>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</si>
  <si>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</si>
  <si>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</si>
  <si>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</si>
  <si>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</si>
  <si>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</si>
  <si>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</si>
  <si>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</si>
  <si>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</si>
  <si>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</si>
  <si>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</si>
  <si>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</si>
  <si>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</si>
  <si>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</si>
  <si>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</si>
  <si>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</si>
  <si>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</si>
  <si>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</si>
  <si>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</si>
  <si>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</si>
  <si>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</si>
  <si>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</si>
  <si>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</si>
  <si>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</si>
  <si>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</si>
  <si>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</si>
  <si>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</si>
  <si>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</si>
  <si>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</si>
  <si>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</si>
  <si>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</si>
  <si>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</si>
  <si>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</si>
  <si>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</si>
  <si>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</si>
  <si>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</si>
  <si>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</si>
  <si>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</si>
  <si>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</si>
  <si>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</si>
  <si>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</si>
  <si>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</si>
  <si>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</si>
  <si>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</si>
  <si>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</si>
  <si>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</si>
  <si>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</si>
  <si>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</si>
  <si>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</si>
  <si>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</si>
  <si>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</si>
  <si>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</si>
  <si>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</si>
  <si>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</si>
  <si>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</si>
  <si>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</si>
  <si>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</si>
  <si>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</si>
  <si>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</si>
  <si>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</si>
  <si>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</si>
  <si>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</si>
  <si>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</si>
  <si>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</si>
  <si>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</si>
  <si>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</si>
  <si>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</si>
  <si>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</si>
  <si>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</si>
  <si>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</si>
  <si>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</si>
  <si>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</si>
  <si>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</si>
  <si>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</si>
  <si>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</si>
  <si>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</si>
  <si>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</si>
  <si>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</si>
  <si>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</si>
  <si>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</si>
  <si>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</si>
  <si>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</si>
  <si>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</si>
  <si>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</si>
  <si>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</si>
  <si>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</si>
  <si>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</si>
  <si>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</si>
  <si>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</si>
  <si>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</si>
  <si>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</si>
  <si>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</si>
  <si>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</si>
  <si>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</si>
  <si>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</si>
  <si>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</si>
  <si>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</si>
  <si>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</si>
  <si>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</si>
  <si>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</si>
  <si>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</si>
  <si>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</si>
  <si>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</si>
  <si>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</si>
  <si>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</si>
  <si>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</si>
  <si>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</si>
  <si>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</si>
  <si>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</si>
  <si>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</si>
  <si>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</si>
  <si>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</si>
  <si>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</si>
  <si>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</si>
  <si>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</si>
  <si>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</si>
  <si>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</si>
  <si>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</si>
  <si>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</si>
  <si>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</si>
  <si>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</si>
  <si>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</si>
  <si>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</si>
  <si>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</si>
  <si>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</si>
  <si>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</si>
  <si>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</si>
  <si>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</si>
  <si>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</si>
  <si>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</si>
  <si>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</si>
  <si>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</si>
  <si>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</si>
  <si>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</si>
  <si>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</si>
  <si>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</si>
  <si>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</si>
  <si>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</si>
  <si>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</si>
  <si>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</si>
  <si>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</si>
  <si>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</si>
  <si>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</si>
  <si>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</si>
  <si>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</si>
  <si>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</si>
  <si>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</si>
  <si>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</si>
  <si>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</si>
  <si>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</si>
  <si>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</si>
  <si>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</si>
  <si>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</si>
  <si>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</si>
  <si>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</si>
  <si>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</si>
  <si>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</si>
  <si>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</si>
  <si>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</si>
  <si>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</si>
  <si>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</si>
  <si>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</si>
  <si>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</si>
  <si>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</si>
  <si>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</si>
  <si>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</si>
  <si>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</si>
  <si>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</si>
  <si>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</si>
  <si>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</si>
  <si>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</si>
  <si>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</si>
  <si>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</si>
  <si>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</si>
  <si>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</si>
  <si>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</si>
  <si>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</si>
  <si>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</si>
  <si>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</si>
  <si>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</si>
  <si>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</si>
  <si>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</si>
  <si>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</si>
  <si>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</si>
  <si>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</si>
  <si>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</si>
  <si>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</si>
  <si>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</si>
  <si>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</si>
  <si>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</si>
  <si>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</si>
  <si>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</si>
  <si>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</si>
  <si>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</si>
  <si>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</si>
  <si>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</si>
  <si>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</si>
  <si>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</si>
  <si>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</si>
  <si>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</si>
  <si>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</si>
  <si>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</si>
  <si>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</si>
  <si>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</si>
  <si>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</si>
  <si>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</si>
  <si>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</si>
  <si>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</si>
  <si>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</si>
  <si>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</si>
  <si>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</si>
  <si>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</si>
  <si>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</si>
  <si>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</si>
  <si>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</si>
  <si>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</si>
  <si>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</si>
  <si>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</si>
  <si>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</si>
  <si>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</si>
  <si>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</si>
  <si>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</si>
  <si>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</si>
  <si>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</si>
  <si>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</si>
  <si>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</si>
  <si>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</si>
  <si>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</si>
  <si>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</si>
  <si>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</si>
  <si>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</si>
  <si>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</si>
  <si>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</si>
  <si>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</si>
  <si>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</si>
  <si>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</si>
  <si>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</si>
  <si>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</si>
  <si>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</si>
  <si>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</si>
  <si>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</si>
  <si>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</si>
  <si>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</si>
  <si>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</si>
  <si>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</si>
  <si>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</si>
  <si>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</si>
  <si>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</si>
  <si>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</si>
  <si>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</si>
  <si>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</si>
  <si>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</si>
  <si>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</si>
  <si>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</si>
  <si>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</si>
  <si>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</si>
  <si>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</si>
  <si>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</si>
  <si>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</si>
  <si>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</si>
  <si>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</si>
  <si>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</si>
  <si>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</si>
  <si>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</si>
  <si>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</si>
  <si>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</si>
  <si>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</si>
  <si>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</si>
  <si>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</si>
  <si>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</si>
  <si>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</si>
  <si>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</si>
  <si>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</si>
  <si>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</si>
  <si>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</si>
  <si>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</si>
  <si>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</si>
  <si>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</si>
  <si>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</si>
  <si>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</si>
  <si>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</si>
  <si>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</si>
  <si>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</si>
  <si>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</si>
  <si>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</si>
  <si>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</si>
  <si>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</si>
  <si>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</si>
  <si>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</si>
  <si>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</si>
  <si>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</si>
  <si>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</si>
  <si>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</si>
  <si>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</si>
  <si>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</si>
  <si>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</si>
  <si>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</si>
  <si>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</si>
  <si>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</si>
  <si>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</si>
  <si>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</si>
  <si>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</si>
  <si>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</si>
  <si>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</si>
  <si>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</si>
  <si>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</si>
  <si>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</si>
  <si>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</si>
  <si>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</si>
  <si>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</si>
  <si>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</si>
  <si>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</si>
  <si>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</si>
  <si>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</si>
  <si>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</si>
  <si>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</si>
  <si>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</si>
  <si>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</si>
  <si>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</si>
  <si>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</si>
  <si>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</si>
  <si>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</si>
  <si>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</si>
  <si>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</si>
  <si>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</si>
  <si>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</si>
  <si>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</si>
  <si>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</si>
  <si>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</si>
  <si>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</si>
  <si>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</si>
  <si>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</si>
  <si>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</si>
  <si>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</si>
  <si>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</si>
  <si>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</si>
  <si>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</si>
  <si>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</si>
  <si>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</si>
  <si>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</si>
  <si>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</si>
  <si>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</si>
  <si>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</si>
  <si>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</si>
  <si>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</si>
  <si>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</si>
  <si>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</si>
  <si>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</si>
  <si>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</si>
  <si>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</si>
  <si>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</si>
  <si>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</si>
  <si>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</si>
  <si>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</si>
  <si>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</si>
  <si>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</si>
  <si>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</si>
  <si>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</si>
  <si>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</si>
  <si>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</si>
  <si>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</si>
  <si>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</si>
  <si>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</si>
  <si>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</si>
  <si>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</si>
  <si>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</si>
  <si>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</si>
  <si>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</si>
  <si>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</si>
  <si>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</si>
  <si>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</si>
  <si>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</si>
  <si>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</si>
  <si>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</si>
  <si>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</si>
  <si>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</si>
  <si>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</si>
  <si>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</si>
  <si>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</si>
  <si>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</si>
  <si>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</si>
  <si>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</si>
  <si>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</si>
  <si>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</si>
  <si>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</si>
  <si>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</si>
  <si>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</si>
  <si>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</si>
  <si>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</si>
  <si>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</si>
  <si>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</si>
  <si>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</si>
  <si>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</si>
  <si>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</si>
  <si>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</si>
  <si>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</si>
  <si>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</si>
  <si>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</si>
  <si>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</si>
  <si>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</si>
  <si>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</si>
  <si>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</si>
  <si>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</si>
  <si>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</si>
  <si>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</si>
  <si>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</si>
  <si>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</si>
  <si>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</si>
  <si>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</si>
  <si>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</si>
  <si>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</si>
  <si>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</si>
  <si>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</si>
  <si>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</si>
  <si>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</si>
  <si>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</si>
  <si>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</si>
  <si>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</si>
  <si>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</si>
  <si>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</si>
  <si>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</si>
  <si>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</si>
  <si>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</si>
  <si>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</si>
  <si>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</si>
  <si>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</si>
  <si>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</si>
  <si>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</si>
  <si>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</si>
  <si>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</si>
  <si>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</si>
  <si>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</si>
  <si>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</si>
  <si>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</si>
  <si>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</si>
  <si>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</si>
  <si>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</si>
  <si>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</si>
  <si>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</si>
  <si>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</si>
  <si>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</si>
  <si>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</si>
  <si>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</si>
  <si>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</si>
  <si>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</si>
  <si>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</si>
  <si>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</si>
  <si>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</si>
  <si>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</si>
  <si>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</si>
  <si>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</si>
  <si>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</si>
  <si>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</si>
  <si>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</si>
  <si>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</si>
  <si>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</si>
  <si>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</si>
  <si>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</si>
  <si>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</si>
  <si>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</si>
  <si>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</si>
  <si>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</si>
  <si>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</si>
  <si>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</si>
  <si>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</si>
  <si>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</si>
  <si>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</si>
  <si>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</si>
  <si>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</si>
  <si>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</si>
  <si>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</si>
  <si>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</si>
  <si>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</si>
  <si>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</si>
  <si>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</si>
  <si>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</si>
  <si>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</si>
  <si>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</si>
  <si>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</si>
  <si>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</si>
  <si>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</si>
  <si>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</si>
  <si>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</si>
  <si>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</si>
  <si>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</si>
  <si>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</si>
  <si>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</si>
  <si>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</si>
  <si>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</si>
  <si>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</si>
  <si>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</si>
  <si>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</si>
  <si>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</si>
  <si>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</si>
  <si>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</si>
  <si>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</si>
  <si>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</si>
  <si>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</si>
  <si>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</si>
  <si>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</si>
  <si>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</si>
  <si>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</si>
  <si>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</si>
  <si>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</si>
  <si>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</si>
  <si>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</si>
  <si>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</si>
  <si>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</si>
  <si>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</si>
  <si>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</si>
  <si>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</si>
  <si>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</si>
  <si>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</si>
  <si>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</si>
  <si>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</si>
  <si>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</si>
  <si>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</si>
  <si>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</si>
  <si>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</si>
  <si>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</si>
  <si>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</si>
  <si>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</si>
  <si>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</si>
  <si>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</si>
  <si>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</si>
  <si>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</si>
  <si>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</si>
  <si>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</si>
  <si>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</si>
  <si>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</si>
  <si>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</si>
  <si>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</si>
  <si>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</si>
  <si>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</si>
  <si>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</si>
  <si>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</si>
  <si>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</si>
  <si>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</si>
  <si>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</si>
  <si>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</si>
  <si>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</si>
  <si>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</si>
  <si>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</si>
  <si>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</si>
  <si>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</si>
  <si>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</si>
  <si>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</si>
  <si>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</si>
  <si>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</si>
  <si>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</si>
  <si>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</si>
  <si>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</si>
  <si>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</si>
  <si>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</si>
  <si>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</si>
  <si>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</si>
  <si>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</si>
  <si>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</si>
  <si>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</si>
  <si>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</si>
  <si>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</si>
  <si>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</si>
  <si>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</si>
  <si>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</si>
  <si>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</si>
  <si>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</si>
  <si>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</si>
  <si>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</si>
  <si>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</si>
  <si>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</si>
  <si>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</si>
  <si>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</si>
  <si>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</si>
  <si>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</si>
  <si>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</si>
  <si>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</si>
  <si>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</si>
  <si>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</si>
  <si>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</si>
  <si>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</si>
  <si>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</si>
  <si>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</si>
  <si>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</si>
  <si>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</si>
  <si>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</si>
  <si>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</si>
  <si>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</si>
  <si>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</si>
  <si>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</si>
  <si>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</si>
  <si>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</si>
  <si>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</si>
  <si>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</si>
  <si>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</si>
  <si>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</si>
  <si>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</si>
  <si>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</si>
  <si>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</si>
  <si>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</si>
  <si>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</si>
  <si>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</si>
  <si>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</si>
  <si>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</si>
  <si>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</si>
  <si>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</si>
  <si>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</si>
  <si>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</si>
  <si>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</si>
  <si>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</si>
  <si>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</si>
  <si>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</si>
  <si>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</si>
  <si>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</si>
  <si>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</si>
  <si>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</si>
  <si>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</si>
  <si>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</si>
  <si>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</si>
  <si>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</si>
  <si>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</si>
  <si>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</si>
  <si>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</si>
  <si>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</si>
  <si>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</si>
  <si>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</si>
  <si>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</si>
  <si>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</si>
  <si>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</si>
  <si>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</si>
  <si>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</si>
  <si>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</si>
  <si>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</si>
  <si>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</si>
  <si>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</si>
  <si>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</si>
  <si>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</si>
  <si>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</si>
  <si>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</si>
  <si>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</si>
  <si>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</si>
  <si>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</si>
  <si>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</si>
  <si>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</si>
  <si>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</si>
  <si>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</si>
  <si>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</si>
  <si>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</si>
  <si>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</si>
  <si>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</si>
  <si>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</si>
  <si>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</si>
  <si>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</si>
  <si>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</si>
  <si>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</si>
  <si>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</si>
  <si>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</si>
  <si>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</si>
  <si>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</si>
  <si>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</si>
  <si>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</si>
  <si>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</si>
  <si>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</si>
  <si>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</si>
  <si>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</si>
  <si>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</si>
  <si>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</si>
  <si>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</si>
  <si>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</si>
  <si>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</si>
  <si>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</si>
  <si>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</si>
  <si>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</si>
  <si>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</si>
  <si>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</si>
  <si>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</si>
  <si>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</si>
  <si>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</si>
  <si>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</si>
  <si>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</si>
  <si>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</si>
  <si>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</si>
  <si>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</si>
  <si>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</si>
  <si>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</si>
  <si>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</si>
  <si>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</si>
  <si>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</si>
  <si>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</si>
  <si>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</si>
  <si>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</si>
  <si>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</si>
  <si>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</si>
  <si>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</si>
  <si>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</si>
  <si>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</si>
  <si>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</si>
  <si>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</si>
  <si>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</si>
  <si>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</si>
  <si>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</si>
  <si>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</si>
  <si>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</si>
  <si>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</si>
  <si>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</si>
  <si>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</si>
  <si>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</si>
  <si>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</si>
  <si>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</si>
  <si>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</si>
  <si>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</si>
  <si>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</si>
  <si>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</si>
  <si>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</si>
  <si>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</si>
  <si>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</si>
  <si>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</si>
  <si>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</si>
  <si>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</si>
  <si>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</si>
  <si>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</si>
  <si>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</si>
  <si>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</si>
  <si>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</si>
  <si>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</si>
  <si>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</si>
  <si>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</si>
  <si>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</si>
  <si>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</si>
  <si>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</si>
  <si>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</si>
  <si>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</si>
  <si>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</si>
  <si>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</si>
  <si>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</si>
  <si>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</si>
  <si>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</si>
  <si>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</si>
  <si>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</si>
  <si>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</si>
  <si>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</si>
  <si>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</si>
  <si>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</si>
  <si>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</si>
  <si>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</si>
  <si>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</si>
  <si>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</si>
  <si>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</si>
  <si>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</si>
  <si>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</si>
  <si>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</si>
  <si>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</si>
  <si>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</si>
  <si>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</si>
  <si>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</si>
  <si>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</si>
  <si>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</si>
  <si>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</si>
  <si>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</si>
  <si>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</si>
  <si>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</si>
  <si>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</si>
  <si>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</si>
  <si>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</si>
  <si>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</si>
  <si>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</si>
  <si>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</si>
  <si>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</si>
  <si>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</si>
  <si>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</si>
  <si>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</si>
  <si>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</si>
  <si>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</si>
  <si>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</si>
  <si>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</si>
  <si>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</si>
  <si>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</si>
  <si>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</si>
  <si>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</si>
  <si>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</si>
  <si>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</si>
  <si>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</si>
  <si>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</si>
  <si>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</si>
  <si>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</si>
  <si>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</si>
  <si>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</si>
  <si>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</si>
  <si>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</si>
  <si>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</si>
  <si>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</si>
  <si>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</si>
  <si>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</si>
  <si>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</si>
  <si>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</si>
  <si>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</si>
  <si>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</si>
  <si>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</si>
  <si>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</si>
  <si>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</si>
  <si>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</si>
  <si>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</si>
  <si>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</si>
  <si>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</si>
  <si>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</si>
  <si>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</si>
  <si>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</si>
  <si>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</si>
  <si>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</si>
  <si>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</si>
  <si>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</si>
  <si>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</si>
  <si>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</si>
  <si>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</si>
  <si>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</si>
  <si>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</si>
  <si>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</si>
  <si>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</si>
  <si>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</si>
  <si>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</si>
  <si>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</si>
  <si>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</si>
  <si>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</si>
  <si>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</si>
  <si>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</si>
  <si>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</si>
  <si>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</si>
  <si>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</si>
  <si>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</si>
  <si>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</si>
  <si>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</si>
  <si>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</si>
  <si>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</si>
  <si>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</si>
  <si>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</si>
  <si>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</si>
  <si>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</si>
  <si>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</si>
  <si>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</si>
  <si>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</si>
  <si>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</si>
  <si>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</si>
  <si>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</si>
  <si>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</si>
  <si>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</si>
  <si>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</si>
  <si>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</si>
  <si>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</si>
  <si>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</si>
  <si>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</si>
  <si>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</si>
  <si>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</si>
  <si>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</si>
  <si>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</si>
  <si>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</si>
  <si>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</si>
  <si>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</si>
  <si>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</si>
  <si>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</si>
  <si>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</si>
  <si>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</si>
  <si>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</si>
  <si>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</si>
  <si>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</si>
  <si>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</si>
  <si>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</si>
  <si>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</si>
  <si>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</si>
  <si>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</si>
  <si>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</si>
  <si>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</si>
  <si>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</si>
  <si>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</si>
  <si>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</si>
  <si>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</si>
  <si>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</si>
  <si>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</si>
  <si>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</si>
  <si>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</si>
  <si>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</si>
  <si>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</si>
  <si>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</si>
  <si>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</si>
  <si>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</si>
  <si>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</si>
  <si>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</si>
  <si>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</si>
  <si>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</si>
  <si>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</si>
  <si>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</si>
  <si>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</si>
  <si>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</si>
  <si>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</si>
  <si>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</si>
  <si>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</si>
  <si>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</si>
  <si>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</si>
  <si>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</si>
  <si>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</si>
  <si>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</si>
  <si>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</si>
  <si>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</si>
  <si>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</si>
  <si>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</si>
  <si>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</si>
  <si>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</si>
  <si>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</si>
  <si>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</si>
  <si>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</si>
  <si>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</si>
  <si>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</si>
  <si>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</si>
  <si>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</si>
  <si>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</si>
  <si>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</si>
  <si>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</si>
  <si>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</si>
  <si>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</si>
  <si>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</si>
  <si>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</si>
  <si>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</si>
  <si>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</si>
  <si>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</si>
  <si>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</si>
  <si>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</si>
  <si>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</si>
  <si>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</si>
  <si>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</si>
  <si>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</si>
  <si>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</si>
  <si>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</si>
  <si>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</si>
  <si>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</si>
  <si>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</si>
  <si>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</si>
  <si>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</si>
  <si>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</si>
  <si>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</si>
  <si>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</si>
  <si>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</si>
  <si>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</si>
  <si>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</si>
  <si>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</si>
  <si>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</si>
  <si>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</si>
  <si>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</si>
  <si>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</si>
  <si>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</si>
  <si>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</si>
  <si>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</si>
  <si>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</si>
  <si>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</si>
  <si>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</si>
  <si>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</si>
  <si>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</si>
  <si>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</si>
  <si>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</si>
  <si>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</si>
  <si>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</si>
  <si>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</si>
  <si>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</si>
  <si>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</si>
  <si>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</si>
  <si>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</si>
  <si>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</si>
  <si>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</si>
  <si>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</si>
  <si>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</si>
  <si>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</si>
  <si>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</si>
  <si>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</si>
  <si>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</si>
  <si>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</si>
  <si>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</si>
  <si>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</si>
  <si>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</si>
  <si>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</si>
  <si>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</si>
  <si>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</si>
  <si>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</si>
  <si>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</si>
  <si>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</si>
  <si>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</si>
  <si>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</si>
  <si>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</si>
  <si>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</si>
  <si>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</si>
  <si>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</si>
  <si>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</si>
  <si>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</si>
  <si>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</si>
  <si>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</si>
  <si>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</si>
  <si>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</si>
  <si>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</si>
  <si>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</si>
  <si>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</si>
  <si>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</si>
  <si>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</si>
  <si>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</si>
  <si>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</si>
  <si>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</si>
  <si>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</si>
  <si>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</si>
  <si>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</si>
  <si>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</si>
  <si>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</si>
  <si>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</si>
  <si>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</si>
  <si>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</si>
  <si>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</si>
  <si>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</si>
  <si>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</si>
  <si>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</si>
  <si>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</si>
  <si>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</si>
  <si>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</si>
  <si>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</si>
  <si>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</si>
  <si>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</si>
  <si>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</si>
  <si>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</si>
  <si>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</si>
  <si>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</si>
  <si>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</si>
  <si>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</si>
  <si>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</si>
  <si>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</si>
  <si>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</si>
  <si>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</si>
  <si>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</si>
  <si>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</si>
  <si>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</si>
  <si>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</si>
  <si>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</si>
  <si>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</si>
  <si>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</si>
  <si>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</si>
  <si>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</si>
  <si>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</si>
  <si>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</si>
  <si>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</si>
  <si>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</si>
  <si>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</si>
  <si>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</si>
  <si>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</si>
  <si>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</si>
  <si>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</si>
  <si>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</si>
  <si>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</si>
  <si>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</si>
  <si>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</si>
  <si>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</si>
  <si>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</si>
  <si>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</si>
  <si>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</si>
  <si>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</si>
  <si>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</si>
  <si>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</si>
  <si>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</si>
  <si>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</si>
  <si>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</si>
  <si>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</si>
  <si>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</si>
  <si>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</si>
  <si>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</si>
  <si>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</si>
  <si>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</si>
  <si>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</si>
  <si>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</si>
  <si>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</si>
  <si>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</si>
  <si>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</si>
  <si>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</si>
  <si>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</si>
  <si>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</si>
  <si>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</si>
  <si>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</si>
  <si>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</si>
  <si>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</si>
  <si>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</si>
  <si>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</si>
  <si>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</si>
  <si>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</si>
  <si>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</si>
  <si>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</si>
  <si>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</si>
  <si>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</si>
  <si>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</si>
  <si>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</si>
  <si>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</si>
  <si>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</si>
  <si>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</si>
  <si>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</si>
  <si>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</si>
  <si>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</si>
  <si>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</si>
  <si>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</si>
  <si>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</si>
  <si>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</si>
  <si>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</si>
  <si>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</si>
  <si>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</si>
  <si>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</si>
  <si>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</si>
  <si>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</si>
  <si>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</si>
  <si>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</si>
  <si>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</si>
  <si>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</si>
  <si>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</si>
  <si>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</si>
  <si>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</si>
  <si>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</si>
  <si>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</si>
  <si>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</si>
  <si>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</si>
  <si>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</si>
  <si>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</si>
  <si>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</si>
  <si>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</si>
  <si>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</si>
  <si>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</si>
  <si>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</si>
  <si>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</si>
  <si>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</si>
  <si>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</si>
  <si>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</si>
  <si>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</si>
  <si>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</si>
  <si>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</si>
  <si>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</si>
  <si>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</si>
  <si>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</si>
  <si>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</si>
  <si>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</si>
  <si>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</si>
  <si>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</si>
  <si>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</si>
  <si>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</si>
  <si>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</si>
  <si>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</si>
  <si>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</si>
  <si>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</si>
  <si>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</si>
  <si>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</si>
  <si>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</si>
  <si>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</si>
  <si>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</si>
  <si>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</si>
  <si>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</si>
  <si>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</si>
  <si>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</si>
  <si>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</si>
  <si>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</si>
  <si>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</si>
  <si>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</si>
  <si>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</si>
  <si>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</si>
  <si>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</si>
  <si>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</si>
  <si>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</si>
  <si>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</si>
  <si>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</si>
  <si>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</si>
  <si>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</si>
  <si>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</si>
  <si>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</si>
  <si>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</si>
  <si>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</si>
  <si>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</si>
  <si>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</si>
  <si>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</si>
  <si>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</si>
  <si>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</si>
  <si>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</si>
  <si>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</si>
  <si>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</si>
  <si>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</si>
  <si>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</si>
  <si>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</si>
  <si>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</si>
  <si>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</si>
  <si>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</si>
  <si>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</si>
  <si>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</si>
  <si>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</si>
  <si>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</si>
  <si>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</si>
  <si>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</si>
  <si>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</si>
  <si>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</si>
  <si>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</si>
  <si>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</si>
  <si>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</si>
  <si>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</si>
  <si>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</si>
  <si>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</si>
  <si>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</si>
  <si>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</si>
  <si>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</si>
  <si>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</si>
  <si>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</si>
  <si>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</si>
  <si>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</si>
  <si>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</si>
  <si>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</si>
  <si>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</si>
  <si>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</si>
  <si>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</si>
  <si>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</si>
  <si>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</si>
  <si>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</si>
  <si>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</si>
  <si>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</si>
  <si>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</si>
  <si>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</si>
  <si>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</si>
  <si>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</si>
  <si>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</si>
  <si>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</si>
  <si>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</si>
  <si>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</si>
  <si>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</si>
  <si>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</si>
  <si>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</si>
  <si>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</si>
  <si>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</si>
  <si>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</si>
  <si>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</si>
  <si>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</si>
  <si>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</si>
  <si>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</si>
  <si>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</si>
  <si>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</si>
  <si>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</si>
  <si>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</si>
  <si>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</si>
  <si>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</si>
  <si>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</si>
  <si>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</si>
  <si>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</si>
  <si>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</si>
  <si>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</si>
  <si>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</si>
  <si>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</si>
  <si>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</si>
  <si>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</si>
  <si>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</si>
  <si>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</si>
  <si>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</si>
  <si>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</si>
  <si>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</si>
  <si>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</si>
  <si>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</si>
  <si>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</si>
  <si>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</si>
  <si>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</si>
  <si>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</si>
  <si>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</si>
  <si>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</si>
  <si>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</si>
  <si>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</si>
  <si>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</si>
  <si>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</si>
  <si>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</si>
  <si>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</si>
  <si>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</si>
  <si>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</si>
  <si>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</si>
  <si>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</si>
  <si>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</si>
  <si>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</si>
  <si>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</si>
  <si>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</si>
  <si>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</si>
  <si>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</si>
  <si>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</si>
  <si>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</si>
  <si>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</si>
  <si>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</si>
  <si>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</si>
  <si>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</si>
  <si>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</si>
  <si>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</si>
  <si>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</si>
  <si>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</si>
  <si>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</si>
  <si>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</si>
  <si>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</si>
  <si>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</si>
  <si>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</si>
  <si>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</si>
  <si>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</si>
  <si>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</si>
  <si>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</si>
  <si>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</si>
  <si>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</si>
  <si>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</si>
  <si>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</si>
  <si>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</si>
  <si>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</si>
  <si>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</si>
  <si>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</si>
  <si>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</si>
  <si>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</si>
  <si>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</si>
  <si>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</si>
  <si>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</si>
  <si>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</si>
  <si>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</si>
  <si>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</si>
  <si>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</si>
  <si>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</si>
  <si>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</si>
  <si>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</si>
  <si>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</si>
  <si>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</si>
  <si>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</si>
  <si>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</si>
  <si>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</si>
  <si>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</si>
  <si>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</si>
  <si>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</si>
  <si>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</si>
  <si>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</si>
  <si>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</si>
  <si>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</si>
  <si>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</si>
  <si>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</si>
  <si>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</si>
  <si>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</si>
  <si>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</si>
  <si>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</si>
  <si>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</si>
  <si>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</si>
  <si>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</si>
  <si>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</si>
  <si>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</si>
  <si>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</si>
  <si>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</si>
  <si>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</si>
  <si>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</si>
  <si>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</si>
  <si>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</si>
  <si>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</si>
  <si>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</si>
  <si>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</si>
  <si>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</si>
  <si>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</si>
  <si>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</si>
  <si>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</si>
  <si>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</si>
  <si>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</si>
  <si>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</si>
  <si>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</si>
  <si>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</si>
  <si>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</si>
  <si>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</si>
  <si>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</si>
  <si>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</si>
  <si>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</si>
  <si>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</si>
  <si>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</si>
  <si>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</si>
  <si>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</si>
  <si>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</si>
  <si>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</si>
  <si>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</si>
  <si>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</si>
  <si>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</si>
  <si>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</si>
  <si>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</si>
  <si>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</si>
  <si>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</si>
  <si>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</si>
  <si>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</si>
  <si>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</si>
  <si>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</si>
  <si>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</si>
  <si>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</si>
  <si>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</si>
  <si>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</si>
  <si>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</si>
  <si>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</si>
  <si>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</si>
  <si>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</si>
  <si>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</si>
  <si>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</si>
  <si>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</si>
  <si>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</si>
  <si>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</si>
  <si>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</si>
  <si>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</si>
  <si>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</si>
  <si>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</si>
  <si>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</si>
  <si>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</si>
  <si>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</si>
  <si>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</si>
  <si>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</si>
  <si>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</si>
  <si>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</si>
  <si>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</si>
  <si>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</si>
  <si>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</si>
  <si>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</si>
  <si>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</si>
  <si>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</si>
  <si>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</si>
  <si>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</si>
  <si>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</si>
  <si>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</si>
  <si>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</si>
  <si>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</si>
  <si>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</si>
  <si>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</si>
  <si>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</si>
  <si>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</si>
  <si>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</si>
  <si>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</si>
  <si>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</si>
  <si>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</si>
  <si>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</si>
  <si>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</si>
  <si>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</si>
  <si>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</si>
  <si>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</si>
  <si>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</si>
  <si>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</si>
  <si>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</si>
  <si>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</si>
  <si>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</si>
  <si>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</si>
  <si>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</si>
  <si>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</si>
  <si>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</si>
  <si>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</si>
  <si>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</si>
  <si>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</si>
  <si>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</si>
  <si>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</si>
  <si>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</si>
  <si>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</si>
  <si>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</si>
  <si>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</si>
  <si>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</si>
  <si>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</si>
  <si>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</si>
  <si>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</si>
  <si>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</si>
  <si>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</si>
  <si>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</si>
  <si>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</si>
  <si>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</si>
  <si>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</si>
  <si>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</si>
  <si>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</si>
  <si>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</si>
  <si>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</si>
  <si>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</si>
  <si>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</si>
  <si>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</si>
  <si>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</si>
  <si>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</si>
  <si>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</si>
  <si>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</si>
  <si>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</si>
  <si>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</si>
  <si>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</si>
  <si>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</si>
  <si>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</si>
  <si>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</si>
  <si>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</si>
  <si>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</si>
  <si>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</si>
  <si>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</si>
  <si>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</si>
  <si>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</si>
  <si>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</si>
  <si>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</si>
  <si>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</si>
  <si>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</si>
  <si>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</si>
  <si>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</si>
  <si>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</si>
  <si>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</si>
  <si>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</si>
  <si>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</si>
  <si>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</si>
  <si>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</si>
  <si>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</si>
  <si>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</si>
  <si>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</si>
  <si>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</si>
  <si>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</si>
  <si>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</si>
  <si>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</si>
  <si>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</si>
  <si>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</si>
  <si>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</si>
  <si>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</si>
  <si>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</si>
  <si>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</si>
  <si>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</si>
  <si>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</si>
  <si>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</si>
  <si>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</si>
  <si>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</si>
  <si>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</si>
  <si>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</si>
  <si>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</si>
  <si>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</si>
  <si>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</si>
  <si>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</si>
  <si>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</si>
  <si>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</si>
  <si>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</si>
  <si>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</si>
  <si>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</si>
  <si>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</si>
  <si>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</si>
  <si>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</si>
  <si>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</si>
  <si>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</si>
  <si>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</si>
  <si>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</si>
  <si>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</si>
  <si>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</si>
  <si>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</si>
  <si>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</si>
  <si>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</si>
  <si>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</si>
  <si>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</si>
  <si>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</si>
  <si>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</si>
  <si>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</si>
  <si>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</si>
  <si>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</si>
  <si>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</si>
  <si>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</si>
  <si>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</si>
  <si>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</si>
  <si>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</si>
  <si>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</si>
  <si>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</si>
  <si>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</si>
  <si>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</si>
  <si>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</si>
  <si>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</si>
  <si>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</si>
  <si>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</si>
  <si>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</si>
  <si>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</si>
  <si>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</si>
  <si>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</si>
  <si>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</si>
  <si>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</si>
  <si>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</si>
  <si>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</si>
  <si>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</si>
  <si>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</si>
  <si>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</si>
  <si>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</si>
  <si>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</si>
  <si>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</si>
  <si>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</si>
  <si>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</si>
  <si>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</si>
  <si>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</si>
  <si>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</si>
  <si>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</si>
  <si>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</si>
  <si>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</si>
  <si>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</si>
  <si>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</si>
  <si>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</si>
  <si>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</si>
  <si>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</si>
  <si>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</si>
  <si>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</si>
  <si>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</si>
  <si>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</si>
  <si>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</si>
  <si>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</si>
  <si>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</si>
  <si>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</si>
  <si>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</si>
  <si>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</si>
  <si>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</si>
  <si>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</si>
  <si>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</si>
  <si>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</si>
  <si>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</si>
  <si>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</si>
  <si>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</si>
  <si>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</si>
  <si>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</si>
  <si>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</si>
  <si>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</si>
  <si>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</si>
  <si>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</si>
  <si>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</si>
  <si>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</si>
  <si>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</si>
  <si>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</si>
  <si>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</si>
  <si>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</si>
  <si>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</si>
  <si>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</si>
  <si>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</si>
  <si>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</si>
  <si>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</si>
  <si>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</si>
  <si>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</si>
  <si>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</si>
  <si>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</si>
  <si>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</si>
  <si>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</si>
  <si>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</si>
  <si>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</si>
  <si>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</si>
  <si>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</si>
  <si>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</si>
  <si>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</si>
  <si>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</si>
  <si>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</si>
  <si>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</si>
  <si>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</si>
  <si>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</si>
  <si>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</si>
  <si>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</si>
  <si>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</si>
  <si>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</si>
  <si>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</si>
  <si>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</si>
  <si>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</si>
  <si>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</si>
  <si>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</si>
  <si>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</si>
  <si>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</si>
  <si>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</si>
  <si>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</si>
  <si>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</si>
  <si>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</si>
  <si>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</si>
  <si>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</si>
  <si>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</si>
  <si>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</si>
  <si>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</si>
  <si>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</si>
  <si>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</si>
  <si>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</si>
  <si>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</si>
  <si>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</si>
  <si>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</si>
  <si>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</si>
  <si>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</si>
  <si>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</si>
  <si>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</si>
  <si>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</si>
  <si>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</si>
  <si>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</si>
  <si>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</si>
  <si>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</si>
  <si>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</si>
  <si>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</si>
  <si>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</si>
  <si>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</si>
  <si>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</si>
  <si>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</si>
  <si>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</si>
  <si>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</si>
  <si>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</si>
  <si>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</si>
  <si>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</si>
  <si>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</si>
  <si>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</si>
  <si>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</si>
  <si>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</si>
  <si>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</si>
  <si>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</si>
  <si>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</si>
  <si>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</si>
  <si>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</si>
  <si>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</si>
  <si>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</si>
  <si>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</si>
  <si>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</si>
  <si>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</si>
  <si>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</si>
  <si>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</si>
  <si>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</si>
  <si>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</si>
  <si>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</si>
  <si>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</si>
  <si>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</si>
  <si>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</si>
  <si>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</si>
  <si>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</si>
  <si>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</si>
  <si>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</si>
  <si>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</si>
  <si>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</si>
  <si>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</si>
  <si>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</si>
  <si>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</si>
  <si>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</si>
  <si>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</si>
  <si>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</si>
  <si>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</si>
  <si>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</si>
  <si>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</si>
  <si>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</si>
  <si>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</si>
  <si>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</si>
  <si>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</si>
  <si>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</si>
  <si>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</si>
  <si>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</si>
  <si>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</si>
  <si>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</si>
  <si>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</si>
  <si>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</si>
  <si>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</si>
  <si>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</si>
  <si>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</si>
  <si>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</si>
  <si>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</si>
  <si>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</si>
  <si>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</si>
  <si>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</si>
  <si>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</si>
  <si>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</si>
  <si>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</si>
  <si>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</si>
  <si>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</si>
  <si>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</si>
  <si>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</si>
  <si>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</si>
  <si>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</si>
  <si>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</si>
  <si>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</si>
  <si>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</si>
  <si>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</si>
  <si>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</si>
  <si>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</si>
  <si>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</si>
  <si>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</si>
  <si>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</si>
  <si>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</si>
  <si>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</si>
  <si>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</si>
  <si>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</si>
  <si>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</si>
  <si>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</si>
  <si>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</si>
  <si>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</si>
  <si>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</si>
  <si>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</si>
  <si>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</si>
  <si>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</si>
  <si>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</si>
  <si>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</si>
  <si>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</si>
  <si>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</si>
  <si>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</si>
  <si>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</si>
  <si>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</si>
  <si>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</si>
  <si>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</si>
  <si>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</si>
  <si>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</si>
  <si>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</si>
  <si>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</si>
  <si>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</si>
  <si>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</si>
  <si>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</si>
  <si>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</si>
  <si>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</si>
  <si>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</si>
  <si>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</si>
  <si>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</si>
  <si>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</si>
  <si>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</si>
  <si>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</si>
  <si>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</si>
  <si>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</si>
  <si>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</si>
  <si>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</si>
  <si>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</si>
  <si>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</si>
  <si>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</si>
  <si>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</si>
  <si>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</si>
  <si>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</si>
  <si>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</si>
  <si>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</si>
  <si>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</si>
  <si>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</si>
  <si>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</si>
  <si>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</si>
  <si>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</si>
  <si>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</si>
  <si>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</si>
  <si>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</si>
  <si>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</si>
  <si>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</si>
  <si>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</si>
  <si>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</si>
  <si>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</si>
  <si>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</si>
  <si>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</si>
  <si>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</si>
  <si>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</si>
  <si>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</si>
  <si>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</si>
  <si>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</si>
  <si>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</si>
  <si>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</si>
  <si>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</si>
  <si>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</si>
  <si>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</si>
  <si>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</si>
  <si>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</si>
  <si>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</si>
  <si>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</si>
  <si>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</si>
  <si>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</si>
  <si>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</si>
  <si>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</si>
  <si>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</si>
  <si>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</si>
  <si>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</si>
  <si>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</si>
  <si>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</si>
  <si>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</si>
  <si>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</si>
  <si>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</si>
  <si>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</si>
  <si>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</si>
  <si>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</si>
  <si>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</si>
  <si>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</si>
  <si>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</si>
  <si>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</si>
  <si>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</si>
  <si>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</si>
  <si>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</si>
  <si>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</si>
  <si>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</si>
  <si>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</si>
  <si>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</si>
  <si>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</si>
  <si>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</si>
  <si>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</si>
  <si>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</si>
  <si>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</si>
  <si>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</si>
  <si>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</si>
  <si>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</si>
  <si>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</si>
  <si>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</si>
  <si>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</si>
  <si>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</si>
  <si>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</si>
  <si>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</si>
  <si>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</si>
  <si>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</si>
  <si>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</si>
  <si>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</si>
  <si>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</si>
  <si>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</si>
  <si>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</si>
  <si>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</si>
  <si>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</si>
  <si>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</si>
  <si>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</si>
  <si>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</si>
  <si>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</si>
  <si>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</si>
  <si>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</si>
  <si>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</si>
  <si>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</si>
  <si>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</si>
  <si>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</si>
  <si>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</si>
  <si>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</si>
  <si>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</si>
  <si>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</si>
  <si>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</si>
  <si>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</si>
  <si>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</si>
  <si>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</si>
  <si>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</si>
  <si>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</si>
  <si>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</si>
  <si>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</si>
  <si>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</si>
  <si>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</si>
  <si>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</si>
  <si>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</si>
  <si>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</si>
  <si>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</si>
  <si>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</si>
  <si>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</si>
  <si>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</si>
  <si>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</si>
  <si>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</si>
  <si>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</si>
  <si>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</si>
  <si>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</si>
  <si>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</si>
  <si>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</si>
  <si>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</si>
  <si>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</si>
  <si>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</si>
  <si>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</si>
  <si>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</si>
  <si>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</si>
  <si>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</si>
  <si>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</si>
  <si>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</si>
  <si>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</si>
  <si>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</si>
  <si>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</si>
  <si>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</si>
  <si>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</si>
  <si>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</si>
  <si>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</si>
  <si>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</si>
  <si>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</si>
  <si>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</si>
  <si>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</si>
  <si>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</si>
  <si>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</si>
  <si>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</si>
  <si>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</si>
  <si>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</si>
  <si>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</si>
  <si>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</si>
  <si>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</si>
  <si>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</si>
  <si>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</si>
  <si>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</si>
  <si>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</si>
  <si>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</si>
  <si>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</si>
  <si>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</si>
  <si>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</si>
  <si>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</si>
  <si>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</si>
  <si>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</si>
  <si>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</si>
  <si>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</si>
  <si>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</si>
  <si>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</si>
  <si>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</si>
  <si>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</si>
  <si>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</si>
  <si>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</si>
  <si>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</si>
  <si>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</si>
  <si>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</si>
  <si>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</si>
  <si>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</si>
  <si>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</si>
  <si>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</si>
  <si>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</si>
  <si>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</si>
  <si>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</si>
  <si>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</si>
  <si>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</si>
  <si>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</si>
  <si>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</si>
  <si>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</si>
  <si>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</si>
  <si>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</si>
  <si>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</si>
  <si>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</si>
  <si>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</si>
  <si>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</si>
  <si>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</si>
  <si>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</si>
  <si>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</si>
  <si>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</si>
  <si>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</si>
  <si>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</si>
  <si>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</si>
  <si>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</si>
  <si>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</si>
  <si>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</si>
  <si>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</si>
  <si>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</si>
  <si>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</si>
  <si>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</si>
  <si>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</si>
  <si>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</si>
  <si>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</si>
  <si>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</si>
  <si>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</si>
  <si>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</si>
  <si>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</si>
  <si>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</si>
  <si>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</si>
  <si>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</si>
  <si>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</si>
  <si>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</si>
  <si>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</si>
  <si>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</si>
  <si>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</si>
  <si>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</si>
  <si>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</si>
  <si>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</si>
  <si>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</si>
  <si>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</si>
  <si>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</si>
  <si>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</si>
  <si>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</si>
  <si>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</si>
  <si>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</si>
  <si>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</si>
  <si>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</si>
  <si>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</si>
  <si>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</si>
  <si>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</si>
  <si>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</si>
  <si>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</si>
  <si>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</si>
  <si>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</si>
  <si>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</si>
  <si>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</si>
  <si>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</si>
  <si>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</si>
  <si>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</si>
  <si>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</si>
  <si>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</si>
  <si>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</si>
  <si>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</si>
  <si>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</si>
  <si>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</si>
  <si>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</si>
  <si>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</si>
  <si>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</si>
  <si>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</si>
  <si>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</si>
  <si>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</si>
  <si>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</si>
  <si>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</si>
  <si>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</si>
  <si>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</si>
  <si>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</si>
  <si>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</si>
  <si>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</si>
  <si>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</si>
  <si>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</si>
  <si>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</si>
  <si>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</si>
  <si>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</si>
  <si>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</si>
  <si>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</si>
  <si>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</si>
  <si>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</si>
  <si>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</si>
  <si>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</si>
  <si>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</si>
  <si>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</si>
  <si>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</si>
  <si>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</si>
  <si>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</si>
  <si>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</si>
  <si>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</si>
  <si>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</si>
  <si>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</si>
  <si>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</si>
  <si>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</si>
  <si>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</si>
  <si>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</si>
  <si>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</si>
  <si>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</si>
  <si>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</si>
  <si>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</si>
  <si>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</si>
  <si>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</si>
  <si>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</si>
  <si>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</si>
  <si>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</si>
  <si>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</si>
  <si>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</si>
  <si>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</si>
  <si>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</si>
  <si>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</si>
  <si>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</si>
  <si>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</si>
  <si>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</si>
  <si>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</si>
  <si>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</si>
  <si>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</si>
  <si>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</si>
  <si>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</si>
  <si>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</si>
  <si>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</si>
  <si>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</si>
  <si>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</si>
  <si>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</si>
  <si>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</si>
  <si>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</si>
  <si>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</si>
  <si>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</si>
  <si>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</si>
  <si>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</si>
  <si>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</si>
  <si>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</si>
  <si>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</si>
  <si>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</si>
  <si>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</si>
  <si>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</si>
  <si>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</si>
  <si>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</si>
  <si>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</si>
  <si>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</si>
  <si>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</si>
  <si>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</si>
  <si>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</si>
  <si>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</si>
  <si>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</si>
  <si>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</si>
  <si>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</si>
  <si>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</si>
  <si>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</si>
  <si>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</si>
  <si>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</si>
  <si>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</si>
  <si>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</si>
  <si>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</si>
  <si>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</si>
  <si>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</si>
  <si>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</si>
  <si>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</si>
  <si>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</si>
  <si>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</si>
  <si>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</si>
  <si>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</si>
  <si>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</si>
  <si>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</si>
  <si>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</si>
  <si>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</si>
  <si>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</si>
  <si>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</si>
  <si>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</si>
  <si>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</si>
  <si>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</si>
  <si>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</si>
  <si>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</si>
  <si>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</si>
  <si>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</si>
  <si>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</si>
  <si>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</si>
  <si>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</si>
  <si>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</si>
  <si>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</si>
  <si>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</si>
  <si>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</si>
  <si>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</si>
  <si>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</si>
  <si>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</si>
  <si>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</si>
  <si>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</si>
  <si>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</si>
  <si>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</si>
  <si>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</si>
  <si>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</si>
  <si>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</si>
  <si>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</si>
  <si>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</si>
  <si>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</si>
  <si>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</si>
  <si>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</si>
  <si>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</si>
  <si>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</si>
  <si>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</si>
  <si>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</si>
  <si>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</si>
  <si>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</si>
  <si>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</si>
  <si>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</si>
  <si>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</si>
  <si>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</si>
  <si>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</si>
  <si>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</si>
  <si>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</si>
  <si>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</si>
  <si>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</si>
  <si>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</si>
  <si>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</si>
  <si>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</si>
  <si>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</si>
  <si>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</si>
  <si>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</si>
  <si>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</si>
  <si>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</si>
  <si>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</si>
  <si>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</si>
  <si>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</si>
  <si>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</si>
  <si>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</si>
  <si>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</si>
  <si>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</si>
  <si>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</si>
  <si>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</si>
  <si>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</si>
  <si>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</si>
  <si>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</si>
  <si>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</si>
  <si>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</si>
  <si>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</si>
  <si>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</si>
  <si>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</si>
  <si>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</si>
  <si>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</si>
  <si>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</si>
  <si>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</si>
  <si>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</si>
  <si>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</si>
  <si>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</si>
  <si>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</si>
  <si>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</si>
  <si>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</si>
  <si>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</si>
  <si>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</si>
  <si>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</si>
  <si>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</si>
  <si>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</si>
  <si>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</si>
  <si>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</si>
  <si>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</si>
  <si>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</si>
  <si>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</si>
  <si>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</si>
  <si>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</si>
  <si>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</si>
  <si>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</si>
  <si>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</si>
  <si>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</si>
  <si>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</si>
  <si>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</si>
  <si>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</si>
  <si>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</si>
  <si>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</si>
  <si>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</si>
  <si>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</si>
  <si>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</si>
  <si>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</si>
  <si>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</si>
  <si>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</si>
  <si>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</si>
  <si>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</si>
  <si>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</si>
  <si>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</si>
  <si>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</si>
  <si>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</si>
  <si>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</si>
  <si>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</si>
  <si>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</si>
  <si>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</si>
  <si>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</si>
  <si>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</si>
  <si>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</si>
  <si>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</si>
  <si>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</si>
  <si>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</si>
  <si>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</si>
  <si>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</si>
  <si>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</si>
  <si>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</si>
  <si>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</si>
  <si>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</si>
  <si>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</si>
  <si>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</si>
  <si>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</si>
  <si>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</si>
  <si>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</si>
  <si>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</si>
  <si>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</si>
  <si>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</si>
  <si>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</si>
  <si>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</si>
  <si>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</si>
  <si>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</si>
  <si>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</si>
  <si>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</si>
  <si>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</si>
  <si>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</si>
  <si>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</si>
  <si>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</si>
  <si>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</si>
  <si>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</si>
  <si>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</si>
  <si>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</si>
  <si>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</si>
  <si>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</si>
  <si>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</si>
  <si>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</si>
  <si>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</si>
  <si>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</si>
  <si>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</si>
  <si>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</si>
  <si>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</si>
  <si>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</si>
  <si>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</si>
  <si>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</si>
  <si>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</si>
  <si>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</si>
  <si>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</si>
  <si>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</si>
  <si>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</si>
  <si>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</si>
  <si>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</si>
  <si>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</si>
  <si>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</si>
  <si>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</si>
  <si>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</si>
  <si>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</si>
  <si>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</si>
  <si>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</si>
  <si>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</si>
  <si>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</si>
  <si>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</si>
  <si>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</si>
  <si>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</si>
  <si>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</si>
  <si>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</si>
  <si>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</si>
  <si>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</si>
  <si>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</si>
  <si>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</si>
  <si>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</si>
  <si>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</si>
  <si>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</si>
  <si>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</si>
  <si>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</si>
  <si>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</si>
  <si>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</si>
  <si>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</si>
  <si>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</si>
  <si>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</si>
  <si>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</si>
  <si>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</si>
  <si>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</si>
  <si>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</si>
  <si>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</si>
  <si>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</si>
  <si>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</si>
  <si>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</si>
  <si>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</si>
  <si>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</si>
  <si>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</si>
  <si>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</si>
  <si>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</si>
  <si>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</si>
  <si>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</si>
  <si>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</si>
  <si>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</si>
  <si>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</si>
  <si>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</si>
  <si>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</si>
  <si>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</si>
  <si>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</si>
  <si>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</si>
  <si>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</si>
  <si>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</si>
  <si>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</si>
  <si>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</si>
  <si>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</si>
  <si>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</si>
  <si>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</si>
  <si>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</si>
  <si>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</si>
  <si>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</si>
  <si>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</si>
  <si>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</si>
  <si>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</si>
  <si>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</si>
  <si>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</si>
  <si>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</si>
  <si>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</si>
  <si>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</si>
  <si>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</si>
  <si>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</si>
  <si>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</si>
  <si>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</si>
  <si>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</si>
  <si>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</si>
  <si>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</si>
  <si>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</si>
  <si>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</si>
  <si>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</si>
  <si>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</si>
  <si>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</si>
  <si>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</si>
  <si>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</si>
  <si>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</si>
  <si>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</si>
  <si>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</si>
  <si>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</si>
  <si>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</si>
  <si>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</si>
  <si>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</si>
  <si>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</si>
  <si>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</si>
  <si>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</si>
  <si>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</si>
  <si>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</si>
  <si>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</si>
  <si>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</si>
  <si>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</si>
  <si>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</si>
  <si>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</si>
  <si>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</si>
  <si>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</si>
  <si>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</si>
  <si>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</si>
  <si>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</si>
  <si>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</si>
  <si>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</si>
  <si>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</si>
  <si>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</si>
  <si>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</si>
  <si>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</si>
  <si>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</si>
  <si>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</si>
  <si>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</si>
  <si>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</si>
  <si>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</si>
  <si>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</si>
  <si>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</si>
  <si>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</si>
  <si>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</si>
  <si>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</si>
  <si>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</si>
  <si>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</si>
  <si>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</si>
  <si>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</si>
  <si>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</si>
  <si>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</si>
  <si>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</si>
  <si>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</si>
  <si>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</si>
  <si>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</si>
  <si>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</si>
  <si>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</si>
  <si>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</si>
  <si>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</si>
  <si>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</si>
  <si>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</si>
  <si>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</si>
  <si>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</si>
  <si>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</si>
  <si>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</si>
  <si>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</si>
  <si>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</si>
  <si>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</si>
  <si>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</si>
  <si>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</si>
  <si>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</si>
  <si>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</si>
  <si>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</si>
  <si>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</si>
  <si>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</si>
  <si>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</si>
  <si>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</si>
  <si>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</si>
  <si>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</si>
  <si>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</si>
  <si>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</si>
  <si>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</si>
  <si>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</si>
  <si>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</si>
  <si>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</si>
  <si>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</si>
  <si>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</si>
  <si>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</si>
  <si>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</si>
  <si>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</si>
  <si>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</si>
  <si>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</si>
  <si>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</si>
  <si>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</si>
  <si>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</si>
  <si>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</si>
  <si>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</si>
  <si>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</si>
  <si>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</si>
  <si>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</si>
  <si>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</si>
  <si>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</si>
  <si>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</si>
  <si>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</si>
  <si>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</si>
  <si>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</si>
  <si>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</si>
  <si>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</si>
  <si>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</si>
  <si>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</si>
  <si>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</si>
  <si>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</si>
  <si>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</si>
  <si>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</si>
  <si>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</si>
  <si>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</si>
  <si>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</si>
  <si>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</si>
  <si>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</si>
  <si>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</si>
  <si>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</si>
  <si>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</si>
  <si>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</si>
  <si>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</si>
  <si>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</si>
  <si>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</si>
  <si>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</si>
  <si>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</si>
  <si>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</si>
  <si>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</si>
  <si>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</si>
  <si>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</si>
  <si>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</si>
  <si>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</si>
  <si>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</si>
  <si>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</si>
  <si>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</si>
  <si>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</si>
  <si>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</si>
  <si>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</si>
  <si>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</si>
  <si>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</si>
  <si>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</si>
  <si>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</si>
  <si>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</si>
  <si>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</si>
  <si>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</si>
  <si>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</si>
  <si>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</si>
  <si>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</si>
  <si>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</si>
  <si>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</si>
  <si>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</si>
  <si>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</si>
  <si>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</si>
  <si>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</si>
  <si>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</si>
  <si>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</si>
  <si>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</si>
  <si>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</si>
  <si>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</si>
  <si>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</si>
  <si>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</si>
  <si>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</si>
  <si>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</si>
  <si>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</si>
  <si>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</si>
  <si>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</si>
  <si>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</si>
  <si>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</si>
  <si>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</si>
  <si>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</si>
  <si>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</si>
  <si>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</si>
  <si>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</si>
  <si>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</si>
  <si>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</si>
  <si>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</si>
  <si>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</si>
  <si>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</si>
  <si>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</si>
  <si>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</si>
  <si>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</si>
  <si>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</si>
  <si>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</si>
  <si>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</si>
  <si>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</si>
  <si>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</si>
  <si>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</si>
  <si>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</si>
  <si>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</si>
  <si>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</si>
  <si>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</si>
  <si>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</si>
  <si>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</si>
  <si>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</si>
  <si>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</si>
  <si>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</si>
  <si>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</si>
  <si>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</si>
  <si>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</si>
  <si>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</si>
  <si>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</si>
  <si>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</si>
  <si>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</si>
  <si>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</si>
  <si>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</si>
  <si>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</si>
  <si>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</si>
  <si>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</si>
  <si>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</si>
  <si>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</si>
  <si>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</si>
  <si>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</si>
  <si>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</si>
  <si>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</si>
  <si>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</si>
  <si>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</si>
  <si>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</si>
  <si>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</si>
  <si>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</si>
  <si>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</si>
  <si>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</si>
  <si>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</si>
  <si>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</si>
  <si>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</si>
  <si>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</si>
  <si>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</si>
  <si>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</si>
  <si>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</si>
  <si>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</si>
  <si>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</si>
  <si>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</si>
  <si>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</si>
  <si>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</si>
  <si>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</si>
  <si>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</si>
  <si>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</si>
  <si>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</si>
  <si>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</si>
  <si>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</si>
  <si>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</si>
  <si>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</si>
  <si>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</si>
  <si>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</si>
  <si>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</si>
  <si>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</si>
  <si>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</si>
  <si>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</si>
  <si>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</si>
  <si>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</si>
  <si>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</si>
  <si>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</si>
  <si>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</si>
  <si>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</si>
  <si>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</si>
  <si>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</si>
  <si>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</si>
  <si>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</si>
  <si>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</si>
  <si>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</si>
  <si>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</si>
  <si>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</si>
  <si>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</si>
  <si>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</si>
  <si>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</si>
  <si>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</si>
  <si>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</si>
  <si>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</si>
  <si>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</si>
  <si>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</si>
  <si>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</si>
  <si>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</si>
  <si>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</si>
  <si>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</si>
  <si>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</si>
  <si>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</si>
  <si>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</si>
  <si>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</si>
  <si>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</si>
  <si>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</si>
  <si>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</si>
  <si>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</si>
  <si>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</si>
  <si>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</si>
  <si>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</si>
  <si>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</si>
  <si>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</si>
  <si>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</si>
  <si>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</si>
  <si>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</si>
  <si>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</si>
  <si>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</si>
  <si>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</si>
  <si>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</si>
  <si>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</si>
  <si>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</si>
  <si>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</si>
  <si>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</si>
  <si>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</si>
  <si>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</si>
  <si>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</si>
  <si>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</si>
  <si>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</si>
  <si>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</si>
  <si>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</si>
  <si>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</si>
  <si>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</si>
  <si>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</si>
  <si>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</si>
  <si>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</si>
  <si>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</si>
  <si>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</si>
  <si>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</si>
  <si>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</si>
  <si>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</si>
  <si>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</si>
  <si>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</si>
  <si>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</si>
  <si>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</si>
  <si>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</si>
  <si>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</si>
  <si>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</si>
  <si>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</si>
  <si>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</si>
  <si>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</si>
  <si>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</si>
  <si>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</si>
  <si>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</si>
  <si>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</si>
  <si>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</si>
  <si>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</si>
  <si>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</si>
  <si>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</si>
  <si>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</si>
  <si>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</si>
  <si>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</si>
  <si>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</si>
  <si>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</si>
  <si>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</si>
  <si>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</si>
  <si>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</si>
  <si>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</si>
  <si>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</si>
  <si>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</si>
  <si>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</si>
  <si>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</si>
  <si>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</si>
  <si>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</si>
  <si>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</si>
  <si>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</si>
  <si>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</si>
  <si>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</si>
  <si>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</si>
  <si>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</si>
  <si>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</si>
  <si>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</si>
  <si>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</si>
  <si>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</si>
  <si>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</si>
  <si>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</si>
  <si>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</si>
  <si>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</si>
  <si>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</si>
  <si>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</si>
  <si>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</si>
  <si>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</si>
  <si>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</si>
  <si>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</si>
  <si>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</si>
  <si>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</si>
  <si>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</si>
  <si>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</si>
  <si>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</si>
  <si>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</si>
  <si>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</si>
  <si>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</si>
  <si>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</si>
  <si>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</si>
  <si>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</si>
  <si>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</si>
  <si>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</si>
  <si>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</si>
  <si>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</si>
  <si>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</si>
  <si>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</si>
  <si>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</si>
  <si>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</si>
  <si>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</si>
  <si>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</si>
  <si>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</si>
  <si>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</si>
  <si>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</si>
  <si>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</si>
  <si>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</si>
  <si>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</si>
  <si>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</si>
  <si>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</si>
  <si>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</si>
  <si>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</si>
  <si>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</si>
  <si>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</si>
  <si>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</si>
  <si>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</si>
  <si>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</si>
  <si>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</si>
  <si>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</si>
  <si>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</si>
  <si>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</si>
  <si>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</si>
  <si>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</si>
  <si>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</si>
  <si>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</si>
  <si>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</si>
  <si>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</si>
  <si>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</si>
  <si>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</si>
  <si>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</si>
  <si>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</si>
  <si>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</si>
  <si>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</si>
  <si>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</si>
  <si>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</si>
  <si>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</si>
  <si>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</si>
  <si>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</si>
  <si>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</si>
  <si>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</si>
  <si>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</si>
  <si>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</si>
  <si>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</si>
  <si>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</si>
  <si>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</si>
  <si>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</si>
  <si>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</si>
  <si>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</si>
  <si>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</si>
  <si>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</si>
  <si>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</si>
  <si>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</si>
  <si>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</si>
  <si>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</si>
  <si>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</si>
  <si>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</si>
  <si>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</si>
  <si>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</si>
  <si>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</si>
  <si>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</si>
  <si>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</si>
  <si>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</si>
  <si>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</si>
  <si>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</si>
  <si>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</si>
  <si>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</si>
  <si>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</si>
  <si>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</si>
  <si>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</si>
  <si>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</si>
  <si>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</si>
  <si>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</si>
  <si>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</si>
  <si>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</si>
  <si>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</si>
  <si>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</si>
  <si>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</si>
  <si>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</si>
  <si>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</si>
  <si>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</si>
  <si>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</si>
  <si>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</si>
  <si>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</si>
  <si>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</si>
  <si>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</si>
  <si>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</si>
  <si>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</si>
  <si>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</si>
  <si>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</si>
  <si>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</si>
  <si>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</si>
  <si>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</si>
  <si>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</si>
  <si>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</si>
  <si>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</si>
  <si>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</si>
  <si>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</si>
  <si>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</si>
  <si>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</si>
  <si>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</si>
  <si>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</si>
  <si>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</si>
  <si>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</si>
  <si>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</si>
  <si>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</si>
  <si>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</si>
  <si>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</si>
  <si>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</si>
  <si>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</si>
  <si>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</si>
  <si>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</si>
  <si>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</si>
  <si>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</si>
  <si>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</si>
  <si>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</si>
  <si>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</si>
  <si>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</si>
  <si>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</si>
  <si>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</si>
  <si>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</si>
  <si>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</si>
  <si>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</si>
  <si>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</si>
  <si>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</si>
  <si>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</si>
  <si>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</si>
  <si>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</si>
  <si>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</si>
  <si>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</si>
  <si>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</si>
  <si>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</si>
  <si>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</si>
  <si>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</si>
  <si>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</si>
  <si>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</si>
  <si>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</si>
  <si>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</si>
  <si>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</si>
  <si>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</si>
  <si>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</si>
  <si>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</si>
  <si>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</si>
  <si>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</si>
  <si>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</si>
  <si>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</si>
  <si>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</si>
  <si>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</si>
  <si>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</si>
  <si>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</si>
  <si>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</si>
  <si>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</si>
  <si>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</si>
  <si>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</si>
  <si>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</si>
  <si>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</si>
  <si>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</si>
  <si>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</si>
  <si>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</si>
  <si>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</si>
  <si>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</si>
  <si>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</si>
  <si>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</si>
  <si>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</si>
  <si>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</si>
  <si>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</si>
  <si>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</si>
  <si>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</si>
  <si>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</si>
  <si>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</si>
  <si>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</si>
  <si>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</si>
  <si>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</si>
  <si>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</si>
  <si>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</si>
  <si>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</si>
  <si>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</si>
  <si>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</si>
  <si>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</si>
  <si>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</si>
  <si>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</si>
  <si>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</si>
  <si>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</si>
  <si>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</si>
  <si>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</si>
  <si>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</si>
  <si>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</si>
  <si>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</si>
  <si>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</si>
  <si>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</si>
  <si>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</si>
  <si>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</si>
  <si>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</si>
  <si>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</si>
  <si>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</si>
  <si>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</si>
  <si>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</si>
  <si>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</si>
  <si>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</si>
  <si>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</si>
  <si>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</si>
  <si>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</si>
  <si>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</si>
  <si>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</si>
  <si>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</si>
  <si>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</si>
  <si>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</si>
  <si>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</si>
  <si>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</si>
  <si>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</si>
  <si>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</si>
  <si>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</si>
  <si>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</si>
  <si>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</si>
  <si>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</si>
  <si>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</si>
  <si>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</si>
  <si>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</si>
  <si>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</si>
  <si>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</si>
  <si>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</si>
  <si>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</si>
  <si>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</si>
  <si>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</si>
  <si>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</si>
  <si>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</si>
  <si>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</si>
  <si>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</si>
  <si>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</si>
  <si>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</si>
  <si>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</si>
  <si>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</si>
  <si>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</si>
  <si>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</si>
  <si>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</si>
  <si>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</si>
  <si>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</si>
  <si>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</si>
  <si>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</si>
  <si>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</si>
  <si>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</si>
  <si>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</si>
  <si>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</si>
  <si>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</si>
  <si>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</si>
  <si>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</si>
  <si>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</si>
  <si>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</si>
  <si>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</si>
  <si>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</si>
  <si>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</si>
  <si>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</si>
  <si>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</si>
  <si>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</si>
  <si>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</si>
  <si>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</si>
  <si>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</si>
  <si>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</si>
  <si>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</si>
  <si>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</si>
  <si>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</si>
  <si>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</si>
  <si>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</si>
  <si>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</si>
  <si>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</si>
  <si>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</si>
  <si>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</si>
  <si>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</si>
  <si>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</si>
  <si>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</si>
  <si>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</si>
  <si>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</si>
  <si>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</si>
  <si>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</si>
  <si>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</si>
  <si>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</si>
  <si>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</si>
  <si>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</si>
  <si>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</si>
  <si>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</si>
  <si>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</si>
  <si>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</si>
  <si>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</si>
  <si>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</si>
  <si>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</si>
  <si>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</si>
  <si>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</si>
  <si>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</si>
  <si>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</si>
  <si>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</si>
  <si>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</si>
  <si>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</si>
  <si>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</si>
  <si>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</si>
  <si>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</si>
  <si>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</si>
  <si>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</si>
  <si>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</si>
  <si>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</si>
  <si>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</si>
  <si>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</si>
  <si>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</si>
  <si>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</si>
  <si>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</si>
  <si>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</si>
  <si>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</si>
  <si>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</si>
  <si>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</si>
  <si>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</si>
  <si>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</si>
  <si>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</si>
  <si>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</si>
  <si>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</si>
  <si>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</si>
  <si>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</si>
  <si>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</si>
  <si>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</si>
  <si>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</si>
  <si>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</si>
  <si>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</si>
  <si>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</si>
  <si>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</si>
  <si>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</si>
  <si>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</si>
  <si>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</si>
  <si>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</si>
  <si>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</si>
  <si>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</si>
  <si>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</si>
  <si>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</si>
  <si>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</si>
  <si>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</si>
  <si>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</si>
  <si>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</si>
  <si>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</si>
  <si>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</si>
  <si>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</si>
  <si>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</si>
  <si>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</si>
  <si>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</si>
  <si>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</si>
  <si>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</si>
  <si>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</si>
  <si>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</si>
  <si>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</si>
  <si>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</si>
  <si>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</si>
  <si>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</si>
  <si>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</si>
  <si>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</si>
  <si>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</si>
  <si>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</si>
  <si>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</si>
  <si>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</si>
  <si>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</si>
  <si>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</si>
  <si>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</si>
  <si>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</si>
  <si>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</si>
  <si>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</si>
  <si>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</si>
  <si>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</si>
  <si>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</si>
  <si>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</si>
  <si>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</si>
  <si>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</si>
  <si>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</si>
  <si>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</si>
  <si>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</si>
  <si>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</si>
  <si>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</si>
  <si>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</si>
  <si>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</si>
  <si>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</si>
  <si>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</si>
  <si>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</si>
  <si>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</si>
  <si>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</si>
  <si>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</si>
  <si>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</si>
  <si>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</si>
  <si>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</si>
  <si>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</si>
  <si>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</si>
  <si>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</si>
  <si>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</si>
  <si>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</si>
  <si>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</si>
  <si>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</si>
  <si>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</si>
  <si>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</si>
  <si>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</si>
  <si>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</si>
  <si>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</si>
  <si>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</si>
  <si>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</si>
  <si>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</si>
  <si>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</si>
  <si>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</si>
  <si>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</si>
  <si>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</si>
  <si>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</si>
  <si>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</si>
  <si>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</si>
  <si>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</si>
  <si>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</si>
  <si>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</si>
  <si>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</si>
  <si>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</si>
  <si>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</si>
  <si>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</si>
  <si>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</si>
  <si>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</si>
  <si>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</si>
  <si>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</si>
  <si>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</si>
  <si>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</si>
  <si>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</si>
  <si>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</si>
  <si>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</si>
  <si>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</si>
  <si>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</si>
  <si>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</si>
  <si>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</si>
  <si>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</si>
  <si>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</si>
  <si>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</si>
  <si>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</si>
  <si>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</si>
  <si>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</si>
  <si>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</si>
  <si>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</si>
  <si>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</si>
  <si>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</si>
  <si>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</si>
  <si>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</si>
  <si>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</si>
  <si>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</si>
  <si>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</si>
  <si>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</si>
  <si>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</si>
  <si>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</si>
  <si>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</si>
  <si>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</si>
  <si>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</si>
  <si>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</si>
  <si>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</si>
  <si>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</si>
  <si>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</si>
  <si>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</si>
  <si>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</si>
  <si>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</si>
  <si>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</si>
  <si>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</si>
  <si>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</si>
  <si>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</si>
  <si>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</si>
  <si>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</si>
  <si>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</si>
  <si>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</si>
  <si>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</si>
  <si>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</si>
  <si>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</si>
  <si>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</si>
  <si>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</si>
  <si>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</si>
  <si>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</si>
  <si>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</si>
  <si>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</si>
  <si>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</si>
  <si>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</si>
  <si>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</si>
  <si>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</si>
  <si>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</si>
  <si>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</si>
  <si>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</si>
  <si>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</si>
  <si>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</si>
  <si>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</si>
  <si>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</si>
  <si>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</si>
  <si>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</si>
  <si>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</si>
  <si>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</si>
  <si>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</si>
  <si>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</si>
  <si>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</si>
  <si>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</si>
  <si>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</si>
  <si>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</si>
  <si>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</si>
  <si>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</si>
  <si>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</si>
  <si>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</si>
  <si>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</si>
  <si>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</si>
  <si>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</si>
  <si>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</si>
  <si>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</si>
  <si>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</si>
  <si>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</si>
  <si>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</si>
  <si>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</si>
  <si>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</si>
  <si>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</si>
  <si>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</si>
  <si>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</si>
  <si>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</si>
  <si>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</si>
  <si>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</si>
  <si>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</si>
  <si>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</si>
  <si>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</si>
  <si>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</si>
  <si>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</si>
  <si>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</si>
  <si>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</si>
  <si>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</si>
  <si>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</si>
  <si>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</si>
  <si>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</si>
  <si>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</si>
  <si>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</si>
  <si>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</si>
  <si>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</si>
  <si>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</si>
  <si>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</si>
  <si>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</si>
  <si>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</si>
  <si>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</si>
  <si>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</si>
  <si>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</si>
  <si>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</si>
  <si>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</si>
  <si>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</si>
  <si>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</si>
  <si>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</si>
  <si>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</si>
  <si>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</si>
  <si>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</si>
  <si>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</si>
  <si>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</si>
  <si>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</si>
  <si>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</si>
  <si>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</si>
  <si>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</si>
  <si>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</si>
  <si>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</si>
  <si>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</si>
  <si>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</si>
  <si>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</si>
  <si>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</si>
  <si>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</si>
  <si>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</si>
  <si>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</si>
  <si>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</si>
  <si>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</si>
  <si>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</si>
  <si>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</si>
  <si>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</si>
  <si>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</si>
  <si>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</si>
  <si>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</si>
  <si>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</si>
  <si>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</si>
  <si>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</si>
  <si>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</si>
  <si>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</si>
  <si>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</si>
  <si>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</si>
  <si>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</si>
  <si>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</si>
  <si>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</si>
  <si>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</si>
  <si>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</si>
  <si>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</si>
  <si>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</si>
  <si>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</si>
  <si>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</si>
  <si>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</si>
  <si>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</si>
  <si>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</si>
  <si>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</si>
  <si>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</si>
  <si>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</si>
  <si>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</si>
  <si>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</si>
  <si>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</si>
  <si>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</si>
  <si>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</si>
  <si>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</si>
  <si>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</si>
  <si>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</si>
  <si>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</si>
  <si>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</si>
  <si>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</si>
  <si>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</si>
  <si>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</si>
  <si>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</si>
  <si>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</si>
  <si>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</si>
  <si>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</si>
  <si>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</si>
  <si>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</si>
  <si>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</si>
  <si>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</si>
  <si>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</si>
  <si>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</si>
  <si>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</si>
  <si>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</si>
  <si>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</si>
  <si>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</si>
  <si>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</si>
  <si>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</si>
  <si>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</si>
  <si>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</si>
  <si>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</si>
  <si>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</si>
  <si>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</si>
  <si>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</si>
  <si>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</si>
  <si>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</si>
  <si>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</si>
  <si>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</si>
  <si>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</si>
  <si>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</si>
  <si>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</si>
  <si>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</si>
  <si>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</si>
  <si>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</si>
  <si>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</si>
  <si>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</si>
  <si>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</si>
  <si>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</si>
  <si>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</si>
  <si>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</si>
  <si>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</si>
  <si>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</si>
  <si>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</si>
  <si>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</si>
  <si>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</si>
  <si>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</si>
  <si>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</si>
  <si>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</si>
  <si>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</si>
  <si>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</si>
  <si>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</si>
  <si>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</si>
  <si>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</si>
  <si>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</si>
  <si>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</si>
  <si>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</si>
  <si>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</si>
  <si>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</si>
  <si>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</si>
  <si>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</si>
  <si>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</si>
  <si>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</si>
  <si>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</si>
  <si>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</si>
  <si>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</si>
  <si>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</si>
  <si>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</si>
  <si>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</si>
  <si>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</si>
  <si>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</si>
  <si>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</si>
  <si>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</si>
  <si>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</si>
  <si>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</si>
  <si>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</si>
  <si>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</si>
  <si>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</si>
  <si>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</si>
  <si>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</si>
  <si>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</si>
  <si>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</si>
  <si>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</si>
  <si>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</si>
  <si>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</si>
  <si>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</si>
  <si>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</si>
  <si>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</si>
  <si>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</si>
  <si>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</si>
  <si>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</si>
  <si>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</si>
  <si>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</si>
  <si>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</si>
  <si>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</si>
  <si>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</si>
  <si>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</si>
  <si>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</si>
  <si>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</si>
  <si>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</si>
  <si>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</si>
  <si>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</si>
  <si>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</si>
  <si>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</si>
  <si>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</si>
  <si>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</si>
  <si>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</si>
  <si>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</si>
  <si>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</si>
  <si>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</si>
  <si>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</si>
  <si>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</si>
  <si>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</si>
  <si>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</si>
  <si>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</si>
  <si>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</si>
  <si>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</si>
  <si>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</si>
  <si>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</si>
  <si>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</si>
  <si>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</si>
  <si>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</si>
  <si>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</si>
  <si>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</si>
  <si>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</si>
  <si>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</si>
  <si>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</si>
  <si>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</si>
  <si>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</si>
  <si>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</si>
  <si>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</si>
  <si>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</si>
  <si>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</si>
  <si>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</si>
  <si>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</si>
  <si>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</si>
  <si>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</si>
  <si>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</si>
  <si>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</si>
  <si>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</si>
  <si>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</si>
  <si>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</si>
  <si>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</si>
  <si>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</si>
  <si>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</si>
  <si>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</si>
  <si>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</si>
  <si>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</si>
  <si>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</si>
  <si>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</si>
  <si>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</si>
  <si>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</si>
  <si>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</si>
  <si>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</si>
  <si>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</si>
  <si>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</si>
  <si>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</si>
  <si>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</si>
  <si>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</si>
  <si>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</si>
  <si>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</si>
  <si>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</si>
  <si>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</si>
  <si>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</si>
  <si>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</si>
  <si>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</si>
  <si>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</si>
  <si>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</si>
  <si>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</si>
  <si>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</si>
  <si>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</si>
  <si>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</si>
  <si>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</si>
  <si>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</si>
  <si>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</si>
  <si>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</si>
  <si>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</si>
  <si>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</si>
  <si>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</si>
  <si>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</si>
  <si>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</si>
  <si>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</si>
  <si>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</si>
  <si>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</si>
  <si>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</si>
  <si>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</si>
  <si>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</si>
  <si>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</si>
  <si>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</si>
  <si>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</si>
  <si>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</si>
  <si>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</si>
  <si>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</si>
  <si>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</si>
  <si>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</si>
  <si>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</si>
  <si>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</si>
  <si>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</si>
  <si>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</si>
  <si>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</si>
  <si>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</si>
  <si>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</si>
  <si>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</si>
  <si>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</si>
  <si>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</si>
  <si>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</si>
  <si>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</si>
  <si>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</si>
  <si>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</si>
  <si>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</si>
  <si>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</si>
  <si>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</si>
  <si>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</si>
  <si>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</si>
  <si>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</si>
  <si>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</si>
  <si>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</si>
  <si>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</si>
  <si>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</si>
  <si>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</si>
  <si>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</si>
  <si>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</si>
  <si>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</si>
  <si>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</si>
  <si>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</si>
  <si>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</si>
  <si>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</si>
  <si>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</si>
  <si>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</si>
  <si>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</si>
  <si>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</si>
  <si>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</si>
  <si>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</si>
  <si>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</si>
  <si>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</si>
  <si>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</si>
  <si>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</si>
  <si>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</si>
  <si>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</si>
  <si>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</si>
  <si>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</si>
  <si>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</si>
  <si>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</si>
  <si>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</si>
  <si>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</si>
  <si>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</si>
  <si>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</si>
  <si>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</si>
  <si>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</si>
  <si>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</si>
  <si>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</si>
  <si>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</si>
  <si>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</si>
  <si>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</si>
  <si>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</si>
  <si>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</si>
  <si>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</si>
  <si>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</si>
  <si>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</si>
  <si>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</si>
  <si>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</si>
  <si>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</si>
  <si>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</si>
  <si>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</si>
  <si>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</si>
  <si>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</si>
  <si>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</si>
  <si>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</si>
  <si>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</si>
  <si>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</si>
  <si>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</si>
  <si>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</si>
  <si>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</si>
  <si>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</si>
  <si>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</si>
  <si>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</si>
  <si>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</si>
  <si>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</si>
  <si>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</si>
  <si>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</si>
  <si>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</si>
  <si>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</si>
  <si>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</si>
  <si>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</si>
  <si>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</si>
  <si>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</si>
  <si>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</si>
  <si>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</si>
  <si>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</si>
  <si>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</si>
  <si>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</si>
  <si>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</si>
  <si>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</si>
  <si>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</si>
  <si>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</si>
  <si>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</si>
  <si>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</si>
  <si>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</si>
  <si>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</si>
  <si>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</si>
  <si>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</si>
  <si>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</si>
  <si>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</si>
  <si>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</si>
  <si>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</si>
  <si>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</si>
  <si>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</si>
  <si>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</si>
  <si>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</si>
  <si>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</si>
  <si>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</si>
  <si>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</si>
  <si>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</si>
  <si>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</si>
  <si>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</si>
  <si>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</si>
  <si>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</si>
  <si>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</si>
  <si>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</si>
  <si>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</si>
  <si>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</si>
  <si>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</si>
  <si>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</si>
  <si>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</si>
  <si>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</si>
  <si>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</si>
  <si>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</si>
  <si>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</si>
  <si>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</si>
  <si>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</si>
  <si>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</si>
  <si>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</si>
  <si>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</si>
  <si>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</si>
  <si>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</si>
  <si>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</si>
  <si>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</si>
  <si>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</si>
  <si>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</si>
  <si>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</si>
  <si>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</si>
  <si>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</si>
  <si>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</si>
  <si>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</si>
  <si>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</si>
  <si>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</si>
  <si>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</si>
  <si>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</si>
  <si>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</si>
  <si>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</si>
  <si>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</si>
  <si>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</si>
  <si>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</si>
  <si>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</si>
  <si>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</si>
  <si>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</si>
  <si>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</si>
  <si>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</si>
  <si>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</si>
  <si>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</si>
  <si>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</si>
  <si>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</si>
  <si>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</si>
  <si>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</si>
  <si>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</si>
  <si>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</si>
  <si>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</si>
  <si>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</si>
  <si>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</si>
  <si>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</si>
  <si>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</si>
  <si>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</si>
  <si>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</si>
  <si>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</si>
  <si>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</si>
  <si>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</si>
  <si>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</si>
  <si>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</si>
  <si>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</si>
  <si>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</si>
  <si>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</si>
  <si>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</si>
  <si>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</si>
  <si>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</si>
  <si>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</si>
  <si>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</si>
  <si>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</si>
  <si>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</si>
  <si>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</si>
  <si>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</si>
  <si>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</si>
  <si>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</si>
  <si>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</si>
  <si>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</si>
  <si>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</si>
  <si>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</si>
  <si>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</si>
  <si>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</si>
  <si>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</si>
  <si>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</si>
  <si>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</si>
  <si>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</si>
  <si>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</si>
  <si>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</si>
  <si>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</si>
  <si>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</si>
  <si>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</si>
  <si>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</si>
  <si>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</si>
  <si>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</si>
  <si>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</si>
  <si>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</si>
  <si>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</si>
  <si>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</si>
  <si>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</si>
  <si>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</si>
  <si>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</si>
  <si>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</si>
  <si>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</si>
  <si>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</si>
  <si>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</si>
  <si>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</si>
  <si>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</si>
  <si>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</si>
  <si>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</si>
  <si>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</si>
  <si>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</si>
  <si>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</si>
  <si>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</si>
  <si>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</si>
  <si>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</si>
  <si>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</si>
  <si>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</si>
  <si>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</si>
  <si>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</si>
  <si>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</si>
  <si>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</si>
  <si>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</si>
  <si>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</si>
  <si>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</si>
  <si>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</si>
  <si>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</si>
  <si>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</si>
  <si>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</si>
  <si>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</si>
  <si>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</si>
  <si>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</si>
  <si>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</si>
  <si>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</si>
  <si>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</si>
  <si>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</si>
  <si>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</si>
  <si>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</si>
  <si>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</si>
  <si>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</si>
  <si>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</si>
  <si>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</si>
  <si>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</si>
  <si>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</si>
  <si>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</si>
  <si>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</si>
  <si>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</si>
  <si>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</si>
  <si>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</si>
  <si>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</si>
  <si>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</si>
  <si>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</si>
  <si>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</si>
  <si>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</si>
  <si>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</si>
  <si>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</si>
  <si>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</si>
  <si>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</si>
  <si>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</si>
  <si>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</si>
  <si>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</si>
  <si>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</si>
  <si>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</si>
  <si>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</si>
  <si>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</si>
  <si>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</si>
  <si>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</si>
  <si>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</si>
  <si>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</si>
  <si>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</si>
  <si>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</si>
  <si>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</si>
  <si>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</si>
  <si>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</si>
  <si>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</si>
  <si>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</si>
  <si>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</si>
  <si>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</si>
  <si>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</si>
  <si>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</si>
  <si>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</si>
  <si>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</si>
  <si>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</si>
  <si>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</si>
  <si>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</si>
  <si>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</si>
  <si>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</si>
  <si>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</si>
  <si>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</si>
  <si>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</si>
  <si>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</si>
  <si>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</si>
  <si>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</si>
  <si>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</si>
  <si>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</si>
  <si>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</si>
  <si>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</si>
  <si>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</si>
  <si>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</si>
  <si>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</si>
  <si>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</si>
  <si>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</si>
  <si>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</si>
  <si>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</si>
  <si>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</si>
  <si>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</si>
  <si>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</si>
  <si>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</si>
  <si>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</si>
  <si>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</si>
  <si>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</si>
  <si>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</si>
  <si>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</si>
  <si>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</si>
  <si>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</si>
  <si>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</si>
  <si>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</si>
  <si>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</si>
  <si>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</si>
  <si>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</si>
  <si>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</si>
  <si>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</si>
  <si>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</si>
  <si>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</si>
  <si>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</si>
  <si>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</si>
  <si>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</si>
  <si>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</si>
  <si>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</si>
  <si>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</si>
  <si>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</si>
  <si>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</si>
  <si>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</si>
  <si>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</si>
  <si>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</si>
  <si>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</si>
  <si>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</si>
  <si>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</si>
  <si>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</si>
  <si>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</si>
  <si>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</si>
  <si>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</si>
  <si>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</si>
  <si>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</si>
  <si>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</si>
  <si>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</si>
  <si>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</si>
  <si>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</si>
  <si>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</si>
  <si>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</si>
  <si>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</si>
  <si>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</si>
  <si>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</si>
  <si>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</si>
  <si>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</si>
  <si>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</si>
  <si>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</si>
  <si>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</si>
  <si>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</si>
  <si>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</si>
  <si>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</si>
  <si>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</si>
  <si>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</si>
  <si>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</si>
  <si>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</si>
  <si>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</si>
  <si>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</si>
  <si>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</si>
  <si>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</si>
  <si>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</si>
  <si>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</si>
  <si>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</si>
  <si>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</si>
  <si>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</si>
  <si>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</si>
  <si>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</si>
  <si>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</si>
  <si>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</si>
  <si>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</si>
  <si>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</si>
  <si>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</si>
  <si>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</si>
  <si>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</si>
  <si>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</si>
  <si>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</si>
  <si>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</si>
  <si>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</si>
  <si>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</si>
  <si>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</si>
  <si>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</si>
  <si>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</si>
  <si>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</si>
  <si>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</si>
  <si>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</si>
  <si>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</si>
  <si>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</si>
  <si>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</si>
  <si>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</si>
  <si>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</si>
  <si>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</si>
  <si>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</si>
  <si>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</si>
  <si>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</si>
  <si>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</si>
  <si>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</si>
  <si>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</si>
  <si>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</si>
  <si>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</si>
  <si>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</si>
  <si>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</si>
  <si>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</si>
  <si>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</si>
  <si>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</si>
  <si>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</si>
  <si>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</si>
  <si>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</si>
  <si>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</si>
  <si>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</si>
  <si>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</si>
  <si>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</si>
  <si>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</si>
  <si>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</si>
  <si>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</si>
  <si>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</si>
  <si>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</si>
  <si>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</si>
  <si>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</si>
  <si>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</si>
  <si>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</si>
  <si>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</si>
  <si>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</si>
  <si>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</si>
  <si>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</si>
  <si>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</si>
  <si>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</si>
  <si>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</si>
  <si>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</si>
  <si>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</si>
  <si>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</si>
  <si>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</si>
  <si>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</si>
  <si>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</si>
  <si>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</si>
  <si>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</si>
  <si>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</si>
  <si>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</si>
  <si>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</si>
  <si>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</si>
  <si>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</si>
  <si>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</si>
  <si>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</si>
  <si>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</si>
  <si>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</si>
  <si>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</si>
  <si>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</si>
  <si>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</si>
  <si>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</si>
  <si>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</si>
  <si>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</si>
  <si>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</si>
  <si>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</si>
  <si>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</si>
  <si>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</si>
  <si>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</si>
  <si>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</si>
  <si>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</si>
  <si>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</si>
  <si>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</si>
  <si>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</si>
  <si>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</si>
  <si>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</si>
  <si>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</si>
  <si>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</si>
  <si>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</si>
  <si>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</si>
  <si>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</si>
  <si>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</si>
  <si>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</si>
  <si>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</si>
  <si>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</si>
  <si>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</si>
  <si>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</si>
  <si>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</si>
  <si>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</si>
  <si>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</si>
  <si>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</si>
  <si>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</si>
  <si>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</si>
  <si>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</si>
  <si>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</si>
  <si>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</si>
  <si>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</si>
  <si>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</si>
  <si>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</si>
  <si>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</si>
  <si>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</si>
  <si>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</si>
  <si>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</si>
  <si>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</si>
  <si>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</si>
  <si>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</si>
  <si>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</si>
  <si>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</si>
  <si>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</si>
  <si>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</si>
  <si>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</si>
  <si>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</si>
  <si>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</si>
  <si>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</si>
  <si>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</si>
  <si>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</si>
  <si>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</si>
  <si>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</si>
  <si>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</si>
  <si>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</si>
  <si>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</si>
  <si>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</si>
  <si>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</si>
  <si>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</si>
  <si>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</si>
  <si>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</si>
  <si>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</si>
  <si>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</si>
  <si>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</si>
  <si>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</si>
  <si>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</si>
  <si>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</si>
  <si>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</si>
  <si>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</si>
  <si>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</si>
  <si>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</si>
  <si>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</si>
  <si>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</si>
  <si>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</si>
  <si>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</si>
  <si>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</si>
  <si>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</si>
  <si>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</si>
  <si>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</si>
  <si>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</si>
  <si>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</si>
  <si>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</si>
  <si>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</si>
  <si>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</si>
  <si>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</si>
  <si>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</si>
  <si>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</si>
  <si>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</si>
  <si>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</si>
  <si>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</si>
  <si>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</si>
  <si>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</si>
  <si>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</si>
  <si>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</si>
  <si>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</si>
  <si>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</si>
  <si>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</si>
  <si>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</si>
  <si>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</si>
  <si>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</si>
  <si>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</si>
  <si>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</si>
  <si>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</si>
  <si>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</si>
  <si>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</si>
  <si>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</si>
  <si>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</si>
  <si>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</si>
  <si>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</si>
  <si>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</si>
  <si>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</si>
  <si>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</si>
  <si>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</si>
  <si>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</si>
  <si>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</si>
  <si>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</si>
  <si>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</si>
  <si>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</si>
  <si>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</si>
  <si>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</si>
  <si>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</si>
  <si>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</si>
  <si>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</si>
  <si>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</si>
  <si>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</si>
  <si>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</si>
  <si>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</si>
  <si>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</si>
  <si>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</si>
  <si>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</si>
  <si>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</si>
  <si>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</si>
  <si>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</si>
  <si>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</si>
  <si>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</si>
  <si>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</si>
  <si>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</si>
  <si>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</si>
  <si>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</si>
  <si>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</si>
  <si>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</si>
  <si>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</si>
  <si>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</si>
  <si>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</si>
  <si>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</si>
  <si>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</si>
  <si>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</si>
  <si>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</si>
  <si>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</si>
  <si>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</si>
  <si>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</si>
  <si>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</si>
  <si>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</si>
  <si>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</si>
  <si>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</si>
  <si>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</si>
  <si>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</si>
  <si>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</si>
  <si>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</si>
  <si>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</si>
  <si>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</si>
  <si>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</si>
  <si>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</si>
  <si>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</si>
  <si>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</si>
  <si>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</si>
  <si>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</si>
  <si>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</si>
  <si>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</si>
  <si>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</si>
  <si>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</si>
  <si>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</si>
  <si>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</si>
  <si>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</si>
  <si>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</si>
  <si>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</si>
  <si>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</si>
  <si>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</si>
  <si>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</si>
  <si>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</si>
  <si>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</si>
  <si>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</si>
  <si>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</si>
  <si>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</si>
  <si>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</si>
  <si>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</si>
  <si>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</si>
  <si>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</si>
  <si>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</si>
  <si>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</si>
  <si>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</si>
  <si>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</si>
  <si>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</si>
  <si>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</si>
  <si>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</si>
  <si>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</si>
  <si>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</si>
  <si>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</si>
  <si>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</si>
  <si>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</si>
  <si>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</si>
  <si>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</si>
  <si>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</si>
  <si>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</si>
  <si>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</si>
  <si>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</si>
  <si>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</si>
  <si>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</si>
  <si>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</si>
  <si>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</si>
  <si>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</si>
  <si>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</si>
  <si>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</si>
  <si>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</si>
  <si>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</si>
  <si>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</si>
  <si>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</si>
  <si>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</si>
  <si>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</si>
  <si>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</si>
  <si>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</si>
  <si>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</si>
  <si>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</si>
  <si>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</si>
  <si>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</si>
  <si>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</si>
  <si>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</si>
  <si>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</si>
  <si>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</si>
  <si>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</si>
  <si>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</si>
  <si>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</si>
  <si>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</si>
  <si>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</si>
  <si>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</si>
  <si>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</si>
  <si>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</si>
  <si>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</si>
  <si>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</si>
  <si>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</si>
  <si>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</si>
  <si>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</si>
  <si>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</si>
  <si>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</si>
  <si>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</si>
  <si>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</si>
  <si>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</si>
  <si>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</si>
  <si>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</si>
  <si>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</si>
  <si>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</si>
  <si>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</si>
  <si>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</si>
  <si>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</si>
  <si>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</si>
  <si>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</si>
  <si>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</si>
  <si>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</si>
  <si>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</si>
  <si>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</si>
  <si>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</si>
  <si>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</si>
  <si>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</si>
  <si>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</si>
  <si>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</si>
  <si>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</si>
  <si>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</si>
  <si>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</si>
  <si>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</si>
  <si>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</si>
  <si>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</si>
  <si>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</si>
  <si>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</si>
  <si>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</si>
  <si>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</si>
  <si>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</si>
  <si>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</si>
  <si>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</si>
  <si>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</si>
  <si>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</si>
  <si>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</si>
  <si>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</si>
  <si>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</si>
  <si>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</si>
  <si>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</si>
  <si>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</si>
  <si>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</si>
  <si>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</si>
  <si>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</si>
  <si>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</si>
  <si>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</si>
  <si>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</si>
  <si>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</si>
  <si>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</si>
  <si>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</si>
  <si>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</si>
  <si>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</si>
  <si>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</si>
  <si>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</si>
  <si>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</si>
  <si>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</si>
  <si>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</si>
  <si>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</si>
  <si>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</si>
  <si>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</si>
  <si>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</si>
  <si>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</si>
  <si>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</si>
  <si>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</si>
  <si>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</si>
  <si>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</si>
  <si>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</si>
  <si>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</si>
  <si>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</si>
  <si>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</si>
  <si>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</si>
  <si>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</si>
  <si>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</si>
  <si>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</si>
  <si>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</si>
  <si>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</si>
  <si>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</si>
  <si>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</si>
  <si>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</si>
  <si>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</si>
  <si>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</si>
  <si>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</si>
  <si>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</si>
  <si>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</si>
  <si>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</si>
  <si>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</si>
  <si>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</si>
  <si>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</si>
  <si>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</si>
  <si>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</si>
  <si>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</si>
  <si>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</si>
  <si>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</si>
  <si>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</si>
  <si>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</si>
  <si>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</si>
  <si>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</si>
  <si>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</si>
  <si>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</si>
  <si>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</si>
  <si>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</si>
  <si>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</si>
  <si>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</si>
  <si>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</si>
  <si>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</si>
  <si>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</si>
  <si>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</si>
  <si>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</si>
  <si>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</si>
  <si>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</si>
  <si>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</si>
  <si>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</si>
  <si>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</si>
  <si>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</si>
  <si>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</si>
  <si>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</si>
  <si>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</si>
  <si>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</si>
  <si>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</si>
  <si>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</si>
  <si>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</si>
  <si>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</si>
  <si>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</si>
  <si>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</si>
  <si>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</si>
  <si>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</si>
  <si>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</si>
  <si>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</si>
  <si>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</si>
  <si>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</si>
  <si>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</si>
  <si>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</si>
  <si>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</si>
  <si>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</si>
  <si>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</si>
  <si>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</si>
  <si>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</si>
  <si>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</si>
  <si>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</si>
  <si>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</si>
  <si>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</si>
  <si>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</si>
  <si>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</si>
  <si>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</si>
  <si>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</si>
  <si>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</si>
  <si>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</si>
  <si>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</si>
  <si>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</si>
  <si>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</si>
  <si>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</si>
  <si>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</si>
  <si>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</si>
  <si>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</si>
  <si>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</si>
  <si>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</si>
  <si>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</si>
  <si>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</si>
  <si>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</si>
  <si>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</si>
  <si>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</si>
  <si>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</si>
  <si>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</si>
  <si>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</si>
  <si>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</si>
  <si>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</si>
  <si>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</si>
  <si>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</si>
  <si>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</si>
  <si>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</si>
  <si>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</si>
  <si>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</si>
  <si>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</si>
  <si>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</si>
  <si>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</si>
  <si>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</si>
  <si>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</si>
  <si>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</si>
  <si>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</si>
  <si>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</si>
  <si>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</si>
  <si>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</si>
  <si>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</si>
  <si>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</si>
  <si>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</si>
  <si>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</si>
  <si>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</si>
  <si>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</si>
  <si>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</si>
  <si>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</si>
  <si>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</si>
  <si>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</si>
  <si>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</si>
  <si>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</si>
  <si>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</si>
  <si>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</si>
  <si>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</si>
  <si>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</si>
  <si>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</si>
  <si>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</si>
  <si>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</si>
  <si>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</si>
  <si>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</si>
  <si>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</si>
  <si>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</si>
  <si>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</si>
  <si>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</si>
  <si>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</si>
  <si>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</si>
  <si>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</si>
  <si>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</si>
  <si>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</si>
  <si>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</si>
  <si>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</si>
  <si>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</si>
  <si>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</si>
  <si>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</si>
  <si>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</si>
  <si>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</si>
  <si>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</si>
  <si>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</si>
  <si>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</si>
  <si>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</si>
  <si>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</si>
  <si>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</si>
  <si>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</si>
  <si>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</si>
  <si>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</si>
  <si>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</si>
  <si>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</si>
  <si>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</si>
  <si>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</si>
  <si>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</si>
  <si>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</si>
  <si>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</si>
  <si>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</si>
  <si>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</si>
  <si>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</si>
  <si>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</si>
  <si>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</si>
  <si>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</si>
  <si>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</si>
  <si>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</si>
  <si>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</si>
  <si>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</si>
  <si>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</si>
  <si>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</si>
  <si>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</si>
  <si>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</si>
  <si>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</si>
  <si>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</si>
  <si>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</si>
  <si>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</si>
  <si>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</si>
  <si>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</si>
  <si>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</si>
  <si>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</si>
  <si>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</si>
  <si>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</si>
  <si>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</si>
  <si>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</si>
  <si>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</si>
  <si>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</si>
  <si>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</si>
  <si>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</si>
  <si>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</si>
  <si>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</si>
  <si>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</si>
  <si>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</si>
  <si>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</si>
  <si>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</si>
  <si>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</si>
  <si>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</si>
  <si>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</si>
  <si>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</si>
  <si>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</si>
  <si>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</si>
  <si>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</si>
  <si>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</si>
  <si>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</si>
  <si>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</si>
  <si>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</si>
  <si>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</si>
  <si>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</si>
  <si>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</si>
  <si>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</si>
  <si>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</si>
  <si>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</si>
  <si>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</si>
  <si>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</si>
  <si>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</si>
  <si>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</si>
  <si>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</si>
  <si>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</si>
  <si>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</si>
  <si>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</si>
  <si>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</si>
  <si>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</si>
  <si>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</si>
  <si>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</si>
  <si>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</si>
  <si>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</si>
  <si>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</si>
  <si>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</si>
  <si>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</si>
  <si>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</si>
  <si>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</si>
  <si>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</si>
  <si>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</si>
  <si>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</si>
  <si>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</si>
  <si>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</si>
  <si>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</si>
  <si>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</si>
  <si>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</si>
  <si>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</si>
  <si>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</si>
  <si>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</si>
  <si>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</si>
  <si>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</si>
  <si>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</si>
  <si>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</si>
  <si>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</si>
  <si>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</si>
  <si>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</si>
  <si>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</si>
  <si>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</si>
  <si>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</si>
  <si>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</si>
  <si>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</si>
  <si>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</si>
  <si>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</si>
  <si>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</si>
  <si>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</si>
  <si>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</si>
  <si>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</si>
  <si>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</si>
  <si>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</si>
  <si>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</si>
  <si>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</si>
  <si>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</si>
  <si>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</si>
  <si>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</si>
  <si>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</si>
  <si>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</si>
  <si>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</si>
  <si>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</si>
  <si>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</si>
  <si>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</si>
  <si>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</si>
  <si>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</si>
  <si>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</si>
  <si>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</si>
  <si>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</si>
  <si>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</si>
  <si>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</si>
  <si>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</si>
  <si>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</si>
  <si>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</si>
  <si>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</si>
  <si>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</si>
  <si>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</si>
  <si>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</si>
  <si>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</si>
  <si>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</si>
  <si>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</si>
  <si>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</si>
  <si>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</si>
  <si>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</si>
  <si>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</si>
  <si>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</si>
  <si>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</si>
  <si>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</si>
  <si>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</si>
  <si>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</si>
  <si>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</si>
  <si>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</si>
  <si>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</si>
  <si>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</si>
  <si>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</si>
  <si>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</si>
  <si>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</si>
  <si>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</si>
  <si>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</si>
  <si>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</si>
  <si>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</si>
  <si>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</si>
  <si>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</si>
  <si>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</si>
  <si>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</si>
  <si>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</si>
  <si>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</si>
  <si>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</si>
  <si>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</si>
  <si>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</si>
  <si>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</si>
  <si>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</si>
  <si>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</si>
  <si>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</si>
  <si>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</si>
  <si>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</si>
  <si>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</si>
  <si>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</si>
  <si>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</si>
  <si>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</si>
  <si>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</si>
  <si>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</si>
  <si>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</si>
  <si>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</si>
  <si>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</si>
  <si>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</si>
  <si>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</si>
  <si>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</si>
  <si>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</si>
  <si>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</si>
  <si>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</si>
  <si>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</si>
  <si>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</si>
  <si>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</si>
  <si>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</si>
  <si>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</si>
  <si>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</si>
  <si>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</si>
  <si>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</si>
  <si>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</si>
  <si>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</si>
  <si>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</si>
  <si>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</si>
  <si>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</si>
  <si>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</si>
  <si>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</si>
  <si>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</si>
  <si>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</si>
  <si>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</si>
  <si>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</si>
  <si>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</si>
  <si>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</si>
  <si>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</si>
  <si>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</si>
  <si>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</si>
  <si>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</si>
  <si>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</si>
  <si>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</si>
  <si>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</si>
  <si>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</si>
  <si>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</si>
  <si>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</si>
  <si>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</si>
  <si>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</si>
  <si>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</si>
  <si>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</si>
  <si>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</si>
  <si>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</si>
  <si>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</si>
  <si>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</si>
  <si>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</si>
  <si>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</si>
  <si>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</si>
  <si>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</si>
  <si>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</si>
  <si>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</si>
  <si>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</si>
  <si>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</si>
  <si>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</si>
  <si>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</si>
  <si>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</si>
  <si>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</si>
  <si>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</si>
  <si>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</si>
  <si>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</si>
  <si>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</si>
  <si>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</si>
  <si>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</si>
  <si>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</si>
  <si>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</si>
  <si>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</si>
  <si>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</si>
  <si>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</si>
  <si>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</si>
  <si>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</si>
  <si>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</si>
  <si>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</si>
  <si>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</si>
  <si>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</si>
  <si>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</si>
  <si>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</si>
  <si>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</si>
  <si>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</si>
  <si>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</si>
  <si>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</si>
  <si>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</si>
  <si>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</si>
  <si>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</si>
  <si>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</si>
  <si>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</si>
  <si>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</si>
  <si>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</si>
  <si>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</si>
  <si>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</si>
  <si>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</si>
  <si>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</si>
  <si>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</si>
  <si>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</si>
  <si>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</si>
  <si>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</si>
  <si>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</si>
  <si>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</si>
  <si>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</si>
  <si>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</si>
  <si>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</si>
  <si>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</si>
  <si>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</si>
  <si>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</si>
  <si>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</si>
  <si>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</si>
  <si>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</si>
  <si>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</si>
  <si>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</si>
  <si>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</si>
  <si>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</si>
  <si>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</si>
  <si>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</si>
  <si>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</si>
  <si>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</si>
  <si>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</si>
  <si>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</si>
  <si>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</si>
  <si>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</si>
  <si>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</si>
  <si>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</si>
  <si>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</si>
  <si>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</si>
  <si>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</si>
  <si>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</si>
  <si>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</si>
  <si>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</si>
  <si>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</si>
  <si>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</si>
  <si>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</si>
  <si>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</si>
  <si>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</si>
  <si>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</si>
  <si>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</si>
  <si>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</si>
  <si>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</si>
  <si>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</si>
  <si>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</si>
  <si>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</si>
  <si>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</si>
  <si>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</si>
  <si>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</si>
  <si>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</si>
  <si>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</si>
  <si>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</si>
  <si>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</si>
  <si>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</si>
  <si>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</si>
  <si>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</si>
  <si>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</si>
  <si>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</si>
  <si>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</si>
  <si>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</si>
  <si>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</si>
  <si>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</si>
  <si>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</si>
  <si>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</si>
  <si>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</si>
  <si>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</si>
  <si>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</si>
  <si>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</si>
  <si>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</si>
  <si>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</si>
  <si>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</si>
  <si>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</si>
  <si>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</si>
  <si>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</si>
  <si>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</si>
  <si>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</si>
  <si>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</si>
  <si>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</si>
  <si>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</si>
  <si>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</si>
  <si>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</si>
  <si>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</si>
  <si>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</si>
  <si>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</si>
  <si>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</si>
  <si>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</si>
  <si>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</si>
  <si>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</si>
  <si>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</si>
  <si>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</si>
  <si>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</si>
  <si>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</si>
  <si>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</si>
  <si>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</si>
  <si>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</si>
  <si>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</si>
  <si>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</si>
  <si>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</si>
  <si>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</si>
  <si>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</si>
  <si>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</si>
  <si>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</si>
  <si>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</si>
  <si>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</si>
  <si>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</si>
  <si>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</si>
  <si>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</si>
  <si>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</si>
  <si>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</si>
  <si>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</si>
  <si>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</si>
  <si>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</si>
  <si>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</si>
  <si>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</si>
  <si>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</si>
  <si>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</si>
  <si>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</si>
  <si>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</si>
  <si>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</si>
  <si>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</si>
  <si>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</si>
  <si>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</si>
  <si>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</si>
  <si>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</si>
  <si>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</si>
  <si>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</si>
  <si>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</si>
  <si>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</si>
  <si>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</si>
  <si>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</si>
  <si>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</si>
  <si>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</si>
  <si>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</si>
  <si>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</si>
  <si>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</si>
  <si>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</si>
  <si>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</si>
  <si>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</si>
  <si>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</si>
  <si>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</si>
  <si>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</si>
  <si>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</si>
  <si>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</si>
  <si>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</si>
  <si>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</si>
  <si>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</si>
  <si>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</si>
  <si>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</si>
  <si>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</si>
  <si>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</si>
  <si>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</si>
  <si>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</si>
  <si>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</si>
  <si>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</si>
  <si>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</si>
  <si>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</si>
  <si>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</si>
  <si>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</si>
  <si>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</si>
  <si>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</si>
  <si>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</si>
  <si>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</si>
  <si>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</si>
  <si>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</si>
  <si>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</si>
  <si>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</si>
  <si>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</si>
  <si>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</si>
  <si>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</si>
  <si>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</si>
  <si>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</si>
  <si>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</si>
  <si>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</si>
  <si>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</si>
  <si>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</si>
  <si>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</si>
  <si>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</si>
  <si>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</si>
  <si>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</si>
  <si>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</si>
  <si>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</si>
  <si>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</si>
  <si>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</si>
  <si>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</si>
  <si>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</si>
  <si>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</si>
  <si>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</si>
  <si>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</si>
  <si>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</si>
  <si>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</si>
  <si>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</si>
  <si>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</si>
  <si>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</si>
  <si>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</si>
  <si>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</si>
  <si>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</si>
  <si>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</si>
  <si>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</si>
  <si>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</si>
  <si>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</si>
  <si>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</si>
  <si>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</si>
  <si>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</si>
  <si>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</si>
  <si>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</si>
  <si>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</si>
  <si>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</si>
  <si>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</si>
  <si>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</si>
  <si>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</si>
  <si>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</si>
  <si>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</si>
  <si>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</si>
  <si>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</si>
  <si>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</si>
  <si>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</si>
  <si>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</si>
  <si>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</si>
  <si>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</si>
  <si>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</si>
  <si>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</si>
  <si>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</si>
  <si>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</si>
  <si>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</si>
  <si>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</si>
  <si>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</si>
  <si>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</si>
  <si>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</si>
  <si>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</si>
  <si>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</si>
  <si>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</si>
  <si>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</si>
  <si>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</si>
  <si>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</si>
  <si>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</si>
  <si>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</si>
  <si>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</si>
  <si>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</si>
  <si>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</si>
  <si>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</si>
  <si>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</si>
  <si>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</si>
  <si>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</si>
  <si>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</si>
  <si>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</si>
  <si>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</si>
  <si>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</si>
  <si>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</si>
  <si>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</si>
  <si>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</si>
  <si>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</si>
  <si>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</si>
  <si>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</si>
  <si>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</si>
  <si>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</si>
  <si>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</si>
  <si>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</si>
  <si>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</si>
  <si>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</si>
  <si>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</si>
  <si>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</si>
  <si>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</si>
  <si>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</si>
  <si>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</si>
  <si>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</si>
  <si>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</si>
  <si>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</si>
  <si>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</si>
  <si>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</si>
  <si>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</si>
  <si>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</si>
  <si>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</si>
  <si>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</si>
  <si>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</si>
  <si>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</si>
  <si>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</si>
  <si>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</si>
  <si>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</si>
  <si>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</si>
  <si>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</si>
  <si>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</si>
  <si>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</si>
  <si>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</si>
  <si>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</si>
  <si>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</si>
  <si>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</si>
  <si>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</si>
  <si>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</si>
  <si>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</si>
  <si>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</si>
  <si>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</si>
  <si>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</si>
  <si>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</si>
  <si>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</si>
  <si>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</si>
  <si>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</si>
  <si>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</si>
  <si>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</si>
  <si>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</si>
  <si>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</si>
  <si>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</si>
  <si>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</si>
  <si>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</si>
  <si>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</si>
  <si>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</si>
  <si>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</si>
  <si>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</si>
  <si>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</si>
  <si>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</si>
  <si>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</si>
  <si>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</si>
  <si>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</si>
  <si>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</si>
  <si>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</si>
  <si>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</si>
  <si>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</si>
  <si>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</si>
  <si>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</si>
  <si>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</si>
  <si>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</si>
  <si>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</si>
  <si>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</si>
  <si>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</si>
  <si>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</si>
  <si>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</si>
  <si>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</si>
  <si>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</si>
  <si>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</si>
  <si>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</si>
  <si>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</si>
  <si>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</si>
  <si>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</si>
  <si>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</si>
  <si>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</si>
  <si>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</si>
  <si>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</si>
  <si>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</si>
  <si>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</si>
  <si>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</si>
  <si>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</si>
  <si>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</si>
  <si>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</si>
  <si>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</si>
  <si>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</si>
  <si>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</si>
  <si>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</si>
  <si>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</si>
  <si>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</si>
  <si>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</si>
  <si>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</si>
  <si>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</si>
  <si>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</si>
  <si>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</si>
  <si>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</si>
  <si>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</si>
  <si>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</si>
  <si>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</si>
  <si>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</si>
  <si>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</si>
  <si>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</si>
  <si>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</si>
  <si>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</si>
  <si>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</si>
  <si>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</si>
  <si>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</si>
  <si>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</si>
  <si>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</si>
  <si>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</si>
  <si>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</si>
  <si>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</si>
  <si>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</si>
  <si>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</si>
  <si>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</si>
  <si>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</si>
  <si>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</si>
  <si>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</si>
  <si>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</si>
  <si>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</si>
  <si>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</si>
  <si>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</si>
  <si>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</si>
  <si>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</si>
  <si>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</si>
  <si>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</si>
  <si>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</si>
  <si>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</si>
  <si>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</si>
  <si>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</si>
  <si>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</si>
  <si>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</si>
  <si>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</si>
  <si>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</si>
  <si>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</si>
  <si>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</si>
  <si>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</si>
  <si>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</si>
  <si>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</si>
  <si>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</si>
  <si>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</si>
  <si>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</si>
  <si>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</si>
  <si>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</si>
  <si>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</si>
  <si>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</si>
  <si>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</si>
  <si>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</si>
  <si>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</si>
  <si>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</si>
  <si>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</si>
  <si>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</si>
  <si>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</si>
  <si>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</si>
  <si>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</si>
  <si>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</si>
  <si>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</si>
  <si>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</si>
  <si>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</si>
  <si>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</si>
  <si>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</si>
  <si>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</si>
  <si>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</si>
  <si>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</si>
  <si>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</si>
  <si>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</si>
  <si>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</si>
  <si>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</si>
  <si>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</si>
  <si>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</si>
  <si>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</si>
  <si>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</si>
  <si>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</si>
  <si>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</si>
  <si>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</si>
  <si>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</si>
  <si>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</si>
  <si>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</si>
  <si>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</si>
  <si>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</si>
  <si>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</si>
  <si>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</si>
  <si>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</si>
  <si>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</si>
  <si>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</si>
  <si>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</si>
  <si>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</si>
  <si>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</si>
  <si>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</si>
  <si>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</si>
  <si>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</si>
  <si>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</si>
  <si>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</si>
  <si>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</si>
  <si>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</si>
  <si>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</si>
  <si>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</si>
  <si>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</si>
  <si>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</si>
  <si>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</si>
  <si>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</si>
  <si>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</si>
  <si>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</si>
  <si>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</si>
  <si>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</si>
  <si>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</si>
  <si>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</si>
  <si>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</si>
  <si>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</si>
  <si>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</si>
  <si>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</si>
  <si>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</si>
  <si>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</si>
  <si>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</si>
  <si>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</si>
  <si>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</si>
  <si>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</si>
  <si>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</si>
  <si>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</si>
  <si>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</si>
  <si>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</si>
  <si>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</si>
  <si>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</si>
  <si>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</si>
  <si>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</si>
  <si>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</si>
  <si>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</si>
  <si>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</si>
  <si>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</si>
  <si>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</si>
  <si>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</si>
  <si>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</si>
  <si>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</si>
  <si>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</si>
  <si>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</si>
  <si>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</si>
  <si>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</si>
  <si>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</si>
  <si>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</si>
  <si>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</si>
  <si>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</si>
  <si>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</si>
  <si>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</si>
  <si>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</si>
  <si>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</si>
  <si>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</si>
  <si>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</si>
  <si>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</si>
  <si>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</si>
  <si>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</si>
  <si>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</si>
  <si>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</si>
  <si>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</si>
  <si>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</si>
  <si>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</si>
  <si>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</si>
  <si>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</si>
  <si>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</si>
  <si>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</si>
  <si>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</si>
  <si>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</si>
  <si>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</si>
  <si>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</si>
  <si>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</si>
  <si>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</si>
  <si>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</si>
  <si>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</si>
  <si>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</si>
  <si>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</si>
  <si>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</si>
  <si>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</si>
  <si>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</si>
  <si>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</si>
  <si>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</si>
  <si>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</si>
  <si>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</si>
  <si>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</si>
  <si>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</si>
  <si>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</si>
  <si>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</si>
  <si>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</si>
  <si>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</si>
  <si>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</si>
  <si>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</si>
  <si>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</si>
  <si>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</si>
  <si>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</si>
  <si>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</si>
  <si>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</si>
  <si>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</si>
  <si>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</si>
  <si>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</si>
  <si>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</si>
  <si>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</si>
  <si>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</si>
  <si>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</si>
  <si>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</si>
  <si>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</si>
  <si>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</si>
  <si>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</si>
  <si>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</si>
  <si>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</si>
  <si>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</si>
  <si>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</si>
  <si>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</si>
  <si>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</si>
  <si>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</si>
  <si>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</si>
  <si>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</si>
  <si>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</si>
  <si>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</si>
  <si>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</si>
  <si>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</si>
  <si>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</si>
  <si>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</si>
  <si>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</si>
  <si>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</si>
  <si>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</si>
  <si>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</si>
  <si>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</si>
  <si>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</si>
  <si>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</si>
  <si>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</si>
  <si>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</si>
  <si>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</si>
  <si>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</si>
  <si>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</si>
  <si>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</si>
  <si>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</si>
  <si>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</si>
  <si>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</si>
  <si>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</si>
  <si>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</si>
  <si>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</si>
  <si>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</si>
  <si>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</si>
  <si>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</si>
  <si>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</si>
  <si>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</si>
  <si>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</si>
  <si>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</si>
  <si>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</si>
  <si>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</si>
  <si>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</si>
  <si>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</si>
  <si>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</si>
  <si>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</si>
  <si>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</si>
  <si>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</si>
  <si>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</si>
  <si>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</si>
  <si>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</si>
  <si>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</si>
  <si>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</si>
  <si>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</si>
  <si>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</si>
  <si>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</si>
  <si>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</si>
  <si>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</si>
  <si>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</si>
  <si>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</si>
  <si>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</si>
  <si>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</si>
  <si>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</si>
  <si>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</si>
  <si>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</si>
  <si>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</si>
  <si>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</si>
  <si>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</si>
  <si>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</si>
  <si>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</si>
  <si>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</si>
  <si>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</si>
  <si>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</si>
  <si>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</si>
  <si>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</si>
  <si>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</si>
  <si>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</si>
  <si>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</si>
  <si>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</si>
  <si>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</si>
  <si>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</si>
  <si>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</si>
  <si>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</si>
  <si>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</si>
  <si>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</si>
  <si>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</si>
  <si>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</si>
  <si>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</si>
  <si>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</si>
  <si>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</si>
  <si>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</si>
  <si>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</si>
  <si>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</si>
  <si>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</si>
  <si>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</si>
  <si>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</si>
  <si>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</si>
  <si>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</si>
  <si>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</si>
  <si>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</si>
  <si>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</si>
  <si>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</si>
  <si>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</si>
  <si>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</si>
  <si>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</si>
  <si>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</si>
  <si>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</si>
  <si>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</si>
  <si>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</si>
  <si>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</si>
  <si>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</si>
  <si>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</si>
  <si>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</si>
  <si>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</si>
  <si>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</si>
  <si>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</si>
  <si>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</si>
  <si>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</si>
  <si>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</si>
  <si>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</si>
  <si>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</si>
  <si>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</si>
  <si>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</si>
  <si>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</si>
  <si>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</si>
  <si>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</si>
  <si>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</si>
  <si>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</si>
  <si>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</si>
  <si>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</si>
  <si>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</si>
  <si>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</si>
  <si>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</si>
  <si>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</si>
  <si>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</si>
  <si>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</si>
  <si>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</si>
  <si>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</si>
  <si>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</si>
  <si>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</si>
  <si>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</si>
  <si>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</si>
  <si>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</si>
  <si>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</si>
  <si>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</si>
  <si>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</si>
  <si>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</si>
  <si>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</si>
  <si>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</si>
  <si>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</si>
  <si>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</si>
  <si>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</si>
  <si>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</si>
  <si>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</si>
  <si>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</si>
  <si>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</si>
  <si>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</si>
  <si>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</si>
  <si>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</si>
  <si>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</si>
  <si>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</si>
  <si>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</si>
  <si>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</si>
  <si>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</si>
  <si>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</si>
  <si>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</si>
  <si>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</si>
  <si>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</si>
  <si>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</si>
  <si>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</si>
  <si>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</si>
  <si>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</si>
  <si>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</si>
  <si>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</si>
  <si>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</si>
  <si>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</si>
  <si>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</si>
  <si>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</si>
  <si>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</si>
  <si>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</si>
  <si>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</si>
  <si>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</si>
  <si>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</si>
  <si>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</si>
  <si>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</si>
  <si>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</si>
  <si>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</si>
  <si>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</si>
  <si>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</si>
  <si>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</si>
  <si>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</si>
  <si>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</si>
  <si>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</si>
  <si>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</si>
  <si>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</si>
  <si>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</si>
  <si>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</si>
  <si>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</si>
  <si>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</si>
  <si>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</si>
  <si>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</si>
  <si>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</si>
  <si>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</si>
  <si>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</si>
  <si>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</si>
  <si>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</si>
  <si>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</si>
  <si>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</si>
  <si>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</si>
  <si>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</si>
  <si>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</si>
  <si>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</si>
  <si>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</si>
  <si>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</si>
  <si>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</si>
  <si>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</si>
  <si>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</si>
  <si>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</si>
  <si>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</si>
  <si>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</si>
  <si>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</si>
  <si>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</si>
  <si>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</si>
  <si>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</si>
  <si>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</si>
  <si>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</si>
  <si>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</si>
  <si>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</si>
  <si>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</si>
  <si>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</si>
  <si>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</si>
  <si>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</si>
  <si>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</si>
  <si>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</si>
  <si>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</si>
  <si>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</si>
  <si>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</si>
  <si>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</si>
  <si>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</si>
  <si>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</si>
  <si>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</si>
  <si>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</si>
  <si>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</si>
  <si>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</si>
  <si>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</si>
  <si>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</si>
  <si>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</si>
  <si>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</si>
  <si>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</si>
  <si>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</si>
  <si>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</si>
  <si>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</si>
  <si>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</si>
  <si>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</si>
  <si>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</si>
  <si>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</si>
  <si>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</si>
  <si>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</si>
  <si>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</si>
  <si>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</si>
  <si>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</si>
  <si>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</si>
  <si>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</si>
  <si>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</si>
  <si>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</si>
  <si>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</si>
  <si>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</si>
  <si>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</si>
  <si>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</si>
  <si>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</si>
  <si>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</si>
  <si>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</si>
  <si>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</si>
  <si>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</si>
  <si>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</si>
  <si>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</si>
  <si>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</si>
  <si>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</si>
  <si>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</si>
  <si>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</si>
  <si>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</si>
  <si>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</si>
  <si>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</si>
  <si>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</si>
  <si>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</si>
  <si>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</si>
  <si>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</si>
  <si>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</si>
  <si>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</si>
  <si>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</si>
  <si>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</si>
  <si>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</si>
  <si>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</si>
  <si>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</si>
  <si>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</si>
  <si>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</si>
  <si>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</si>
  <si>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</si>
  <si>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</si>
  <si>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</si>
  <si>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</si>
  <si>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</si>
  <si>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</si>
  <si>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</si>
  <si>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</si>
  <si>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</si>
  <si>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</si>
  <si>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</si>
  <si>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</si>
  <si>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</si>
  <si>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</si>
  <si>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</si>
  <si>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</si>
  <si>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</si>
  <si>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</si>
  <si>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</si>
  <si>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</si>
  <si>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</si>
  <si>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</si>
  <si>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</si>
  <si>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</si>
  <si>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</si>
  <si>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</si>
  <si>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</si>
  <si>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</si>
  <si>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</si>
  <si>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</si>
  <si>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</si>
  <si>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</si>
  <si>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</si>
  <si>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</si>
  <si>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</si>
  <si>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</si>
  <si>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</si>
  <si>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</si>
  <si>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</si>
  <si>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</si>
  <si>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</si>
  <si>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</si>
  <si>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</si>
  <si>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</si>
  <si>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</si>
  <si>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</si>
  <si>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</si>
  <si>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</si>
  <si>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</si>
  <si>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</si>
  <si>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</si>
  <si>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</si>
  <si>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</si>
  <si>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</si>
  <si>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</si>
  <si>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</si>
  <si>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</si>
  <si>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</si>
  <si>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</si>
  <si>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</si>
  <si>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</si>
  <si>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</si>
  <si>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</si>
  <si>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</si>
  <si>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</si>
  <si>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</si>
  <si>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</si>
  <si>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</si>
  <si>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</si>
  <si>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</si>
  <si>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</si>
  <si>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</si>
  <si>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</si>
  <si>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</si>
  <si>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</si>
  <si>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</si>
  <si>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</si>
  <si>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</si>
  <si>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</si>
  <si>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</si>
  <si>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</si>
  <si>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</si>
  <si>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</si>
  <si>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</si>
  <si>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</si>
  <si>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</si>
  <si>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</si>
  <si>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</si>
  <si>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</si>
  <si>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</si>
  <si>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</si>
  <si>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</si>
  <si>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</si>
  <si>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</si>
  <si>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</si>
  <si>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</si>
  <si>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</si>
  <si>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</si>
  <si>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</si>
  <si>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</si>
  <si>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</si>
  <si>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</si>
  <si>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</si>
  <si>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</si>
  <si>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</si>
  <si>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</si>
  <si>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</si>
  <si>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</si>
  <si>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</si>
  <si>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</si>
  <si>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</si>
  <si>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</si>
  <si>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</si>
  <si>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</si>
  <si>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</si>
  <si>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</si>
  <si>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</si>
  <si>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</si>
  <si>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</si>
  <si>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</si>
  <si>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</si>
  <si>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</si>
  <si>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</si>
  <si>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</si>
  <si>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</si>
  <si>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</si>
  <si>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</si>
  <si>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</si>
  <si>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</si>
  <si>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</si>
  <si>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</si>
  <si>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</si>
  <si>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</si>
  <si>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</si>
  <si>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</si>
  <si>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</si>
  <si>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</si>
  <si>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</si>
  <si>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</si>
  <si>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</si>
  <si>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</si>
  <si>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</si>
  <si>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</si>
  <si>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</si>
  <si>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</si>
  <si>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</si>
  <si>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</si>
  <si>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</si>
  <si>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</si>
  <si>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</si>
  <si>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</si>
  <si>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</si>
  <si>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</si>
  <si>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</si>
  <si>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</si>
  <si>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</si>
  <si>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</si>
  <si>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</si>
  <si>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</si>
  <si>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</si>
  <si>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</si>
  <si>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</si>
  <si>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</si>
  <si>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</si>
  <si>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</si>
  <si>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</si>
  <si>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</si>
  <si>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</si>
  <si>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</si>
  <si>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</si>
  <si>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</si>
  <si>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</si>
  <si>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</si>
  <si>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</si>
  <si>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</si>
  <si>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</si>
  <si>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</si>
  <si>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</si>
  <si>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</si>
  <si>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</si>
  <si>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</si>
  <si>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</si>
  <si>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</si>
  <si>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</si>
  <si>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</si>
  <si>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</si>
  <si>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</si>
  <si>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</si>
  <si>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</si>
  <si>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</si>
  <si>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</si>
  <si>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</si>
  <si>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</si>
  <si>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</si>
  <si>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</si>
  <si>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</si>
  <si>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</si>
  <si>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</si>
  <si>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</si>
  <si>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</si>
  <si>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</si>
  <si>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</si>
  <si>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</si>
  <si>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</si>
  <si>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</si>
  <si>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</si>
  <si>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</si>
  <si>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</si>
  <si>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</si>
  <si>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</si>
  <si>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</si>
  <si>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</si>
  <si>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</si>
  <si>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</si>
  <si>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</si>
  <si>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</si>
  <si>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</si>
  <si>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</si>
  <si>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</si>
  <si>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</si>
  <si>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</si>
  <si>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</si>
  <si>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</si>
  <si>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</si>
  <si>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</si>
  <si>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</si>
  <si>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</si>
  <si>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</si>
  <si>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</si>
  <si>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</si>
  <si>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</si>
  <si>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</si>
  <si>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</si>
  <si>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</si>
  <si>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</si>
  <si>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</si>
  <si>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</si>
  <si>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</si>
  <si>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</si>
  <si>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</si>
  <si>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</si>
  <si>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</si>
  <si>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</si>
  <si>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</si>
  <si>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</si>
  <si>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</si>
  <si>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</si>
  <si>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</si>
  <si>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</si>
  <si>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</si>
  <si>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</si>
  <si>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</si>
  <si>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</si>
  <si>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</si>
  <si>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</si>
  <si>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</si>
  <si>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</si>
  <si>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</si>
  <si>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</si>
  <si>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</si>
  <si>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</si>
  <si>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</si>
  <si>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</si>
  <si>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</si>
  <si>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</si>
  <si>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</si>
  <si>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</si>
  <si>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</si>
  <si>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</si>
  <si>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</si>
  <si>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</si>
  <si>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</si>
  <si>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</si>
  <si>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</si>
  <si>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</si>
  <si>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</si>
  <si>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</si>
  <si>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</si>
  <si>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</si>
  <si>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</si>
  <si>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</si>
  <si>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</si>
  <si>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</si>
  <si>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</si>
  <si>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</si>
  <si>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</si>
  <si>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</si>
  <si>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</si>
  <si>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</si>
  <si>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</si>
  <si>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</si>
  <si>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</si>
  <si>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</si>
  <si>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</si>
  <si>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</si>
  <si>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</si>
  <si>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</si>
  <si>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</si>
  <si>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</si>
  <si>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</si>
  <si>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</si>
  <si>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</si>
  <si>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</si>
  <si>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</si>
  <si>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</si>
  <si>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</si>
  <si>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</si>
  <si>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</si>
  <si>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</si>
  <si>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</si>
  <si>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</si>
  <si>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</si>
  <si>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</si>
  <si>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</si>
  <si>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</si>
  <si>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</si>
  <si>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</si>
  <si>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</si>
  <si>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</si>
  <si>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</si>
  <si>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</si>
  <si>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</si>
  <si>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</si>
  <si>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</si>
  <si>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</si>
  <si>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</si>
  <si>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</si>
  <si>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</si>
  <si>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</si>
  <si>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</si>
  <si>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</si>
  <si>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</si>
  <si>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</si>
  <si>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</si>
  <si>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</si>
  <si>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</si>
  <si>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</si>
  <si>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</si>
  <si>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</si>
  <si>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</si>
  <si>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</si>
  <si>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</si>
  <si>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</si>
  <si>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</si>
  <si>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</si>
  <si>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</si>
  <si>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</si>
  <si>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</si>
  <si>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</si>
  <si>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</si>
  <si>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</si>
  <si>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</si>
  <si>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</si>
  <si>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</si>
  <si>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</si>
  <si>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</si>
  <si>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</si>
  <si>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</si>
  <si>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</si>
  <si>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</si>
  <si>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</si>
  <si>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</si>
  <si>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</si>
  <si>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</si>
  <si>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</si>
  <si>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</si>
  <si>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</si>
  <si>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</si>
  <si>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</si>
  <si>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</si>
  <si>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</si>
  <si>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</si>
  <si>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</si>
  <si>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</si>
  <si>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</si>
  <si>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</si>
  <si>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</si>
  <si>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</si>
  <si>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</si>
  <si>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</si>
  <si>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</si>
  <si>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</si>
  <si>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</si>
  <si>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</si>
  <si>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</si>
  <si>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</si>
  <si>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</si>
  <si>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</si>
  <si>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</si>
  <si>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</si>
  <si>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</si>
  <si>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</si>
  <si>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</si>
  <si>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</si>
  <si>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</si>
  <si>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</si>
  <si>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</si>
  <si>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</si>
  <si>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</si>
  <si>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</si>
  <si>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</si>
  <si>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</si>
  <si>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</si>
  <si>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</si>
  <si>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</si>
  <si>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</si>
  <si>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</si>
  <si>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</si>
  <si>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</si>
  <si>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</si>
  <si>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</si>
  <si>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</si>
  <si>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</si>
  <si>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</si>
  <si>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</si>
  <si>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</si>
  <si>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</si>
  <si>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</si>
  <si>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</si>
  <si>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</si>
  <si>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</si>
  <si>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</si>
  <si>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</si>
  <si>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</si>
  <si>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</si>
  <si>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</si>
  <si>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</si>
  <si>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</si>
  <si>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</si>
  <si>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</si>
  <si>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</si>
  <si>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</si>
  <si>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</si>
  <si>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</si>
  <si>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</si>
  <si>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</si>
  <si>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</si>
  <si>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</si>
  <si>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</si>
  <si>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</si>
  <si>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</si>
  <si>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</si>
  <si>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</si>
  <si>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</si>
  <si>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</si>
  <si>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</si>
  <si>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</si>
  <si>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</si>
  <si>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</si>
  <si>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</si>
  <si>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</si>
  <si>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</si>
  <si>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</si>
  <si>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</si>
  <si>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</si>
  <si>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</si>
  <si>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</si>
  <si>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</si>
  <si>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</si>
  <si>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</si>
  <si>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</si>
  <si>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</si>
  <si>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</si>
  <si>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</si>
  <si>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</si>
  <si>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</si>
  <si>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</si>
  <si>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</si>
  <si>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</si>
  <si>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</si>
  <si>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</si>
  <si>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</si>
  <si>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</si>
  <si>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</si>
  <si>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</si>
  <si>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</si>
  <si>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</si>
  <si>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</si>
  <si>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</si>
  <si>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</si>
  <si>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</si>
  <si>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</si>
  <si>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</si>
  <si>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</si>
  <si>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</si>
  <si>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</si>
  <si>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</si>
  <si>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</si>
  <si>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</si>
  <si>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</si>
  <si>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</si>
  <si>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</si>
  <si>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</si>
  <si>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</si>
  <si>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</si>
  <si>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</si>
  <si>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</si>
  <si>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</si>
  <si>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</si>
  <si>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</si>
  <si>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</si>
  <si>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</si>
  <si>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</si>
  <si>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</si>
  <si>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</si>
  <si>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</si>
  <si>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</si>
  <si>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</si>
  <si>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</si>
  <si>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</si>
  <si>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</si>
  <si>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</si>
  <si>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</si>
  <si>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</si>
  <si>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</si>
  <si>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</si>
  <si>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</si>
  <si>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</si>
  <si>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</si>
  <si>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</si>
  <si>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</si>
  <si>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</si>
  <si>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</si>
  <si>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</si>
  <si>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</si>
  <si>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</si>
  <si>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</si>
  <si>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</si>
  <si>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</si>
  <si>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</si>
  <si>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</si>
  <si>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</si>
  <si>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</si>
  <si>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</si>
  <si>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</si>
  <si>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</si>
  <si>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</si>
  <si>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</si>
  <si>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</si>
  <si>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</si>
  <si>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</si>
  <si>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</si>
  <si>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</si>
  <si>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</si>
  <si>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</si>
  <si>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</si>
  <si>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</si>
  <si>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</si>
  <si>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</si>
  <si>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</si>
  <si>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</si>
  <si>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</si>
  <si>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</si>
  <si>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</si>
  <si>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</si>
  <si>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</si>
  <si>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</si>
  <si>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</si>
  <si>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</si>
  <si>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</si>
  <si>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</si>
  <si>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</si>
  <si>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</si>
  <si>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</si>
  <si>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</si>
  <si>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</si>
  <si>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</si>
  <si>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</si>
  <si>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</si>
  <si>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</si>
  <si>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</si>
  <si>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</si>
  <si>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</si>
  <si>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</si>
  <si>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</si>
  <si>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</si>
  <si>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</si>
  <si>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</si>
  <si>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</si>
  <si>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</si>
  <si>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</si>
  <si>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</si>
  <si>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</si>
  <si>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</si>
  <si>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</si>
  <si>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</si>
  <si>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</si>
  <si>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</si>
  <si>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</si>
  <si>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</si>
  <si>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</si>
  <si>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</si>
  <si>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</si>
  <si>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</si>
  <si>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</si>
  <si>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</si>
  <si>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</si>
  <si>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</si>
  <si>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</si>
  <si>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</si>
  <si>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</si>
  <si>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</si>
  <si>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</si>
  <si>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</si>
  <si>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</si>
  <si>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</si>
  <si>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</si>
  <si>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</si>
  <si>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</si>
  <si>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</si>
  <si>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</si>
  <si>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</si>
  <si>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</si>
  <si>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</si>
  <si>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</si>
  <si>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</si>
  <si>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</si>
  <si>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</si>
  <si>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</si>
  <si>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</si>
  <si>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</si>
  <si>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</si>
  <si>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</si>
  <si>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</si>
  <si>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</si>
  <si>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</si>
  <si>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</si>
  <si>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</si>
  <si>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</si>
  <si>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</si>
  <si>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</si>
  <si>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</si>
  <si>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</si>
  <si>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</si>
  <si>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</si>
  <si>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</si>
  <si>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</si>
  <si>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</si>
  <si>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</si>
  <si>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</si>
  <si>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</si>
  <si>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</si>
  <si>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</si>
  <si>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</si>
  <si>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</si>
  <si>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</si>
  <si>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</si>
  <si>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</si>
  <si>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</si>
  <si>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</si>
  <si>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</si>
  <si>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</si>
  <si>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</si>
  <si>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</si>
  <si>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</si>
  <si>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</si>
  <si>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</si>
  <si>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</si>
  <si>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</si>
  <si>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</si>
  <si>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</si>
  <si>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</si>
  <si>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</si>
  <si>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</si>
  <si>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</si>
  <si>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</si>
  <si>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</si>
  <si>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</si>
  <si>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</si>
  <si>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</si>
  <si>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</si>
  <si>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</si>
  <si>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</si>
  <si>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</si>
  <si>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</si>
  <si>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</si>
  <si>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</si>
  <si>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</si>
  <si>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</si>
  <si>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</si>
  <si>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</si>
  <si>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</si>
  <si>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</si>
  <si>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</si>
  <si>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</si>
  <si>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</si>
  <si>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</si>
  <si>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</si>
  <si>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</si>
  <si>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</si>
  <si>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</si>
  <si>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</si>
  <si>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</si>
  <si>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</si>
  <si>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</si>
  <si>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</si>
  <si>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</si>
  <si>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</si>
  <si>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</si>
  <si>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</si>
  <si>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</si>
  <si>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</si>
  <si>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</si>
  <si>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</si>
  <si>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</si>
  <si>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</si>
  <si>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</si>
  <si>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</si>
  <si>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</si>
  <si>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</si>
  <si>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</si>
  <si>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</si>
  <si>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</si>
  <si>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</si>
  <si>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</si>
  <si>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</si>
  <si>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</si>
  <si>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</si>
  <si>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</si>
  <si>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</si>
  <si>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</si>
  <si>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</si>
  <si>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</si>
  <si>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</si>
  <si>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</si>
  <si>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</si>
  <si>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</si>
  <si>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</si>
  <si>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</si>
  <si>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</si>
  <si>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</si>
  <si>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</si>
  <si>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</si>
  <si>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</si>
  <si>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</si>
  <si>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</si>
  <si>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</si>
  <si>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</si>
  <si>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</si>
  <si>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</si>
  <si>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</si>
  <si>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</si>
  <si>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</si>
  <si>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</si>
  <si>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</si>
  <si>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</si>
  <si>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</si>
  <si>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</si>
  <si>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</si>
  <si>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</si>
  <si>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</si>
  <si>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</si>
  <si>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</si>
  <si>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</si>
  <si>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</si>
  <si>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</si>
  <si>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</si>
  <si>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</si>
  <si>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</si>
  <si>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</si>
  <si>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</si>
  <si>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</si>
  <si>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</si>
  <si>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</si>
  <si>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</si>
  <si>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</si>
  <si>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</si>
  <si>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</si>
  <si>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</si>
  <si>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</si>
  <si>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</si>
  <si>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</si>
  <si>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</si>
  <si>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</si>
  <si>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</si>
  <si>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</si>
  <si>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</si>
  <si>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</si>
  <si>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</si>
  <si>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</si>
  <si>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</si>
  <si>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</si>
  <si>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</si>
  <si>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</si>
  <si>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</si>
  <si>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</si>
  <si>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</si>
  <si>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</si>
  <si>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</si>
  <si>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</si>
  <si>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</si>
  <si>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</si>
  <si>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</si>
  <si>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</si>
  <si>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</si>
  <si>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</si>
  <si>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</si>
  <si>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</si>
  <si>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</si>
  <si>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</si>
  <si>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</si>
  <si>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</si>
  <si>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</si>
  <si>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</si>
  <si>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</si>
  <si>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</si>
  <si>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</si>
  <si>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</si>
  <si>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</si>
  <si>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</si>
  <si>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</si>
  <si>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</si>
  <si>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</si>
  <si>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</si>
  <si>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</si>
  <si>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</si>
  <si>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</si>
  <si>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</si>
  <si>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</si>
  <si>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</si>
  <si>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</si>
  <si>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</si>
  <si>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</si>
  <si>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</si>
  <si>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</si>
  <si>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</si>
  <si>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</si>
  <si>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</si>
  <si>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</si>
  <si>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</si>
  <si>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</si>
  <si>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</si>
  <si>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</si>
  <si>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</si>
  <si>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</si>
  <si>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</si>
  <si>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</si>
  <si>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</si>
  <si>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</si>
  <si>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</si>
  <si>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</si>
  <si>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</si>
  <si>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</si>
  <si>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</si>
  <si>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</si>
  <si>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</si>
  <si>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</si>
  <si>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</si>
  <si>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</si>
  <si>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</si>
  <si>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</si>
  <si>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</si>
  <si>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</si>
  <si>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</si>
  <si>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</si>
  <si>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</si>
  <si>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</si>
  <si>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</si>
  <si>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</si>
  <si>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</si>
  <si>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</si>
  <si>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</si>
  <si>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</si>
  <si>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</si>
  <si>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</si>
  <si>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</si>
  <si>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</si>
  <si>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</si>
  <si>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</si>
  <si>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</si>
  <si>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</si>
  <si>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</si>
  <si>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</si>
  <si>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</si>
  <si>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</si>
  <si>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</si>
  <si>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</si>
  <si>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</si>
  <si>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</si>
  <si>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</si>
  <si>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</si>
  <si>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</si>
  <si>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</si>
  <si>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</si>
  <si>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</si>
  <si>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</si>
  <si>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</si>
  <si>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</si>
  <si>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</si>
  <si>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</si>
  <si>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</si>
  <si>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</si>
  <si>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</si>
  <si>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</si>
  <si>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</si>
  <si>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</si>
  <si>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</si>
  <si>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</si>
  <si>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</si>
  <si>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</si>
  <si>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</si>
  <si>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</si>
  <si>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</si>
  <si>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</si>
  <si>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</si>
  <si>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</si>
  <si>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</si>
  <si>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</si>
  <si>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</si>
  <si>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</si>
  <si>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</si>
  <si>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</si>
  <si>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</si>
  <si>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</si>
  <si>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</si>
  <si>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</si>
  <si>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</si>
  <si>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</si>
  <si>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</si>
  <si>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</si>
  <si>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</si>
  <si>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</si>
  <si>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</si>
  <si>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</si>
  <si>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</si>
  <si>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</si>
  <si>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</si>
  <si>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</si>
  <si>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</si>
  <si>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</si>
  <si>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</si>
  <si>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</si>
  <si>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</si>
  <si>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</si>
  <si>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</si>
  <si>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</si>
  <si>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</si>
  <si>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</si>
  <si>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</si>
  <si>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</si>
  <si>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</si>
  <si>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</si>
  <si>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</si>
  <si>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</si>
  <si>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</si>
  <si>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</si>
  <si>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</si>
  <si>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</si>
  <si>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</si>
  <si>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</si>
  <si>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</si>
  <si>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</si>
  <si>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</si>
  <si>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</si>
  <si>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</si>
  <si>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</si>
  <si>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</si>
  <si>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</si>
  <si>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</si>
  <si>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</si>
  <si>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</si>
  <si>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</si>
  <si>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</si>
  <si>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</si>
  <si>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</si>
  <si>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</si>
  <si>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</si>
  <si>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</si>
  <si>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</si>
  <si>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</si>
  <si>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</si>
  <si>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</si>
  <si>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</si>
  <si>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</si>
  <si>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</si>
  <si>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</si>
  <si>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</si>
  <si>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</si>
  <si>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</si>
  <si>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</si>
  <si>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</si>
  <si>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</si>
  <si>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</si>
  <si>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</si>
  <si>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</si>
  <si>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</si>
  <si>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</si>
  <si>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</si>
  <si>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</si>
  <si>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</si>
  <si>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</si>
  <si>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</si>
  <si>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</si>
  <si>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</si>
  <si>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</si>
  <si>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</si>
  <si>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</si>
  <si>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</si>
  <si>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</si>
  <si>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</si>
  <si>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</si>
  <si>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</si>
  <si>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</si>
  <si>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</si>
  <si>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</si>
  <si>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</si>
  <si>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</si>
  <si>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</si>
  <si>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</si>
  <si>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</si>
  <si>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</si>
  <si>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</si>
  <si>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</si>
  <si>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</si>
  <si>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</si>
  <si>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</si>
  <si>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</si>
  <si>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</si>
  <si>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</si>
  <si>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</si>
  <si>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</si>
  <si>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</si>
  <si>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</si>
  <si>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</si>
  <si>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</si>
  <si>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</si>
  <si>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</si>
  <si>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</si>
  <si>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</si>
  <si>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</si>
  <si>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</si>
  <si>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</si>
  <si>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</si>
  <si>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</si>
  <si>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</si>
  <si>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</si>
  <si>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</si>
  <si>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</si>
  <si>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</si>
  <si>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</si>
  <si>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</si>
  <si>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</si>
  <si>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</si>
  <si>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</si>
  <si>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</si>
  <si>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</si>
  <si>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</si>
  <si>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</si>
  <si>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</si>
  <si>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</si>
  <si>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</si>
  <si>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</si>
  <si>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</si>
  <si>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</si>
  <si>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</si>
  <si>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</si>
  <si>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</si>
  <si>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</si>
  <si>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</si>
  <si>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</si>
  <si>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</si>
  <si>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</si>
  <si>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</si>
  <si>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</si>
  <si>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</si>
  <si>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</si>
  <si>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</si>
  <si>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</si>
  <si>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</si>
  <si>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</si>
  <si>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</si>
  <si>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</si>
  <si>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</si>
  <si>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</si>
  <si>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</si>
  <si>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</si>
  <si>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</si>
  <si>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</si>
  <si>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</si>
  <si>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</si>
  <si>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</si>
  <si>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</si>
  <si>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</si>
  <si>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</si>
  <si>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</si>
  <si>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</si>
  <si>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</si>
  <si>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</si>
  <si>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</si>
  <si>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</si>
  <si>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</si>
  <si>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</si>
  <si>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</si>
  <si>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</si>
  <si>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</si>
  <si>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</si>
  <si>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</si>
  <si>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</si>
  <si>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</si>
  <si>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</si>
  <si>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</si>
  <si>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</si>
  <si>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</si>
  <si>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</si>
  <si>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</si>
  <si>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</si>
  <si>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</si>
  <si>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</si>
  <si>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</si>
  <si>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</si>
  <si>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</si>
  <si>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</si>
  <si>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</si>
  <si>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</si>
  <si>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</si>
  <si>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</si>
  <si>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</si>
  <si>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</si>
  <si>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</si>
  <si>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</si>
  <si>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</si>
  <si>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</si>
  <si>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</si>
  <si>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</si>
  <si>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</si>
  <si>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</si>
  <si>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</si>
  <si>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</si>
  <si>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</si>
  <si>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</si>
  <si>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</si>
  <si>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</si>
  <si>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</si>
  <si>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</si>
  <si>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</si>
  <si>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</si>
  <si>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</si>
  <si>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</si>
  <si>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</si>
  <si>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</si>
  <si>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</si>
  <si>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</si>
  <si>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</si>
  <si>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</si>
  <si>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</si>
  <si>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</si>
  <si>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</si>
  <si>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</si>
  <si>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</si>
  <si>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</si>
  <si>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</si>
  <si>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</si>
  <si>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</si>
  <si>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</si>
  <si>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</si>
  <si>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</si>
  <si>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</si>
  <si>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</si>
  <si>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</si>
  <si>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</si>
  <si>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</si>
  <si>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</si>
  <si>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</si>
  <si>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</si>
  <si>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</si>
  <si>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</si>
  <si>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</si>
  <si>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</si>
  <si>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</si>
  <si>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</si>
  <si>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</si>
  <si>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</si>
  <si>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</si>
  <si>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</si>
  <si>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</si>
  <si>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</si>
  <si>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</si>
  <si>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</si>
  <si>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</si>
  <si>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</si>
  <si>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</si>
  <si>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</si>
  <si>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</si>
  <si>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</si>
  <si>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</si>
  <si>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</si>
  <si>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</si>
  <si>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</si>
  <si>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</si>
  <si>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</si>
  <si>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</si>
  <si>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</si>
  <si>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</si>
  <si>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</si>
  <si>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</si>
  <si>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</si>
  <si>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</si>
  <si>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</si>
  <si>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</si>
  <si>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</si>
  <si>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</si>
  <si>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</si>
  <si>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</si>
  <si>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</si>
  <si>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</si>
  <si>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</si>
  <si>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</si>
  <si>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</si>
  <si>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</si>
  <si>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</si>
  <si>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</si>
  <si>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</si>
  <si>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</si>
  <si>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</si>
  <si>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</si>
  <si>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</si>
  <si>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</si>
  <si>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</si>
  <si>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</si>
  <si>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</si>
  <si>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</si>
  <si>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</si>
  <si>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</si>
  <si>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</si>
  <si>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</si>
  <si>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</si>
  <si>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</si>
  <si>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</si>
  <si>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</si>
  <si>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</si>
  <si>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</si>
  <si>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</si>
  <si>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</si>
  <si>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</si>
  <si>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</si>
  <si>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</si>
  <si>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</si>
  <si>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</si>
  <si>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</si>
  <si>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</si>
  <si>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</si>
  <si>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</si>
  <si>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</si>
  <si>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</si>
  <si>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</si>
  <si>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</si>
  <si>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</si>
  <si>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</si>
  <si>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</si>
  <si>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</si>
  <si>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</si>
  <si>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</si>
  <si>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</si>
  <si>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</si>
  <si>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</si>
  <si>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</si>
  <si>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</si>
  <si>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</si>
  <si>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</si>
  <si>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</si>
  <si>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</si>
  <si>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</si>
  <si>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</si>
  <si>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</si>
  <si>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</si>
  <si>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</si>
  <si>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</si>
  <si>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</si>
  <si>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</si>
  <si>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</si>
  <si>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</si>
  <si>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</si>
  <si>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</si>
  <si>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</si>
  <si>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</si>
  <si>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</si>
  <si>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</si>
  <si>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</si>
  <si>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</si>
  <si>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</si>
  <si>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</si>
  <si>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</si>
  <si>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</si>
  <si>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</si>
  <si>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</si>
  <si>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</si>
  <si>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</si>
  <si>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</si>
  <si>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</si>
  <si>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</si>
  <si>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</si>
  <si>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</si>
  <si>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</si>
  <si>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</si>
  <si>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</si>
  <si>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</si>
  <si>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</si>
  <si>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</si>
  <si>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</si>
  <si>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</si>
  <si>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</si>
  <si>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</si>
  <si>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</si>
  <si>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</si>
  <si>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</si>
  <si>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</si>
  <si>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</si>
  <si>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</si>
  <si>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</si>
  <si>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</si>
  <si>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</si>
  <si>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</si>
  <si>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</si>
  <si>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</si>
  <si>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</si>
  <si>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</si>
  <si>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</si>
  <si>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</si>
  <si>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</si>
  <si>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</si>
  <si>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</si>
  <si>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</si>
  <si>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</si>
  <si>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</si>
  <si>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</si>
  <si>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</si>
  <si>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</si>
  <si>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</si>
  <si>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</si>
  <si>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</si>
  <si>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</si>
  <si>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</si>
  <si>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</si>
  <si>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</si>
  <si>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</si>
  <si>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</si>
  <si>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</si>
  <si>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</si>
  <si>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</si>
  <si>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</si>
  <si>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</si>
  <si>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</si>
  <si>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</si>
  <si>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</si>
  <si>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</si>
  <si>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</si>
  <si>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</si>
  <si>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</si>
  <si>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</si>
  <si>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</si>
  <si>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</si>
  <si>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</si>
  <si>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</si>
  <si>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</si>
  <si>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</si>
  <si>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</si>
  <si>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</si>
  <si>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</si>
  <si>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</si>
  <si>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</si>
  <si>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</si>
  <si>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</si>
  <si>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</si>
  <si>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</si>
  <si>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</si>
  <si>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</si>
  <si>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</si>
  <si>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</si>
  <si>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</si>
  <si>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</si>
  <si>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</si>
  <si>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</si>
  <si>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</si>
  <si>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</si>
  <si>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</si>
  <si>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</si>
  <si>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</si>
  <si>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</si>
  <si>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</si>
  <si>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</si>
  <si>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</si>
  <si>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</si>
  <si>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</si>
  <si>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</si>
  <si>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</si>
  <si>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</si>
  <si>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</si>
  <si>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</si>
  <si>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</si>
  <si>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</si>
  <si>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</si>
  <si>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</si>
  <si>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</si>
  <si>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</si>
  <si>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</si>
  <si>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</si>
  <si>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</si>
  <si>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</si>
  <si>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</si>
  <si>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</si>
  <si>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</si>
  <si>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</si>
  <si>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</si>
  <si>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</si>
  <si>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</si>
  <si>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</si>
  <si>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</si>
  <si>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</si>
  <si>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</si>
  <si>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</si>
  <si>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</si>
  <si>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</si>
  <si>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</si>
  <si>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</si>
  <si>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</si>
  <si>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</si>
  <si>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</si>
  <si>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</si>
  <si>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</si>
  <si>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</si>
  <si>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</si>
  <si>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</si>
  <si>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</si>
  <si>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</si>
  <si>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</si>
  <si>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</si>
  <si>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</si>
  <si>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</si>
  <si>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</si>
  <si>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</si>
  <si>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</si>
  <si>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</si>
  <si>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</si>
  <si>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</si>
  <si>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</si>
  <si>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</si>
  <si>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</si>
  <si>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</si>
  <si>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</si>
  <si>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</si>
  <si>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</si>
  <si>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</si>
  <si>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</si>
  <si>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</si>
  <si>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</si>
  <si>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</si>
  <si>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</si>
  <si>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</si>
  <si>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</si>
  <si>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</si>
  <si>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</si>
  <si>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</si>
  <si>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</si>
  <si>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</si>
  <si>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</si>
  <si>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</si>
  <si>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</si>
  <si>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</si>
  <si>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</si>
  <si>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</si>
  <si>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</si>
  <si>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</si>
  <si>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</si>
  <si>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</si>
  <si>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</si>
  <si>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</si>
  <si>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</si>
  <si>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</si>
  <si>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</si>
  <si>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</si>
  <si>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</si>
  <si>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</si>
  <si>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</si>
  <si>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</si>
  <si>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</si>
  <si>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</si>
  <si>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</si>
  <si>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</si>
  <si>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</si>
  <si>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</si>
  <si>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</si>
  <si>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</si>
  <si>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</si>
  <si>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</si>
  <si>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</si>
  <si>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</si>
  <si>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</si>
  <si>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</si>
  <si>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</si>
  <si>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</si>
  <si>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</si>
  <si>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</si>
  <si>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</si>
  <si>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</si>
  <si>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</si>
  <si>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</si>
  <si>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</si>
  <si>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</si>
  <si>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</si>
  <si>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</si>
  <si>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</si>
  <si>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</si>
  <si>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</si>
  <si>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</si>
  <si>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</si>
  <si>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</si>
  <si>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</si>
  <si>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</si>
  <si>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</si>
  <si>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</si>
  <si>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</si>
  <si>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</si>
  <si>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</si>
  <si>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</si>
  <si>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</si>
  <si>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</si>
  <si>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</si>
  <si>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</si>
  <si>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</si>
  <si>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</si>
  <si>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</si>
  <si>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</si>
  <si>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</si>
  <si>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</si>
  <si>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</si>
  <si>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</si>
  <si>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</si>
  <si>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</si>
  <si>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</si>
  <si>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</si>
  <si>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</si>
  <si>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</si>
  <si>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</si>
  <si>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</si>
  <si>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</si>
  <si>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</si>
  <si>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</si>
  <si>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</si>
  <si>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</si>
  <si>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</si>
  <si>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</si>
  <si>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</si>
  <si>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</si>
  <si>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</si>
  <si>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</si>
  <si>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</si>
  <si>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</si>
  <si>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</si>
  <si>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</si>
  <si>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</si>
  <si>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</si>
  <si>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</si>
  <si>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</si>
  <si>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</si>
  <si>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</si>
  <si>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</si>
  <si>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</si>
  <si>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</si>
  <si>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</si>
  <si>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</si>
  <si>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</si>
  <si>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</si>
  <si>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</si>
  <si>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</si>
  <si>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</si>
  <si>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</si>
  <si>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</si>
  <si>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</si>
  <si>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</si>
  <si>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</si>
  <si>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</si>
  <si>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</si>
  <si>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</si>
  <si>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</si>
  <si>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</si>
  <si>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</si>
  <si>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</si>
  <si>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</si>
  <si>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</si>
  <si>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</si>
  <si>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</si>
  <si>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</si>
  <si>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</si>
  <si>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</si>
  <si>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</si>
  <si>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</si>
  <si>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</si>
  <si>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</si>
  <si>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</si>
  <si>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</si>
  <si>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</si>
  <si>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</si>
  <si>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</si>
  <si>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</si>
  <si>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</si>
  <si>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</si>
  <si>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</si>
  <si>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</si>
  <si>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</si>
  <si>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</si>
  <si>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</si>
  <si>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</si>
  <si>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</si>
  <si>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</si>
  <si>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</si>
  <si>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</si>
  <si>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</si>
  <si>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</si>
  <si>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</si>
  <si>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</si>
  <si>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</si>
  <si>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</si>
  <si>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</si>
  <si>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</si>
  <si>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</si>
  <si>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</si>
  <si>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</si>
  <si>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</si>
  <si>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</si>
  <si>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</si>
  <si>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</si>
  <si>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</si>
  <si>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</si>
  <si>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</si>
  <si>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</si>
  <si>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</si>
  <si>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</si>
  <si>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</si>
  <si>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</si>
  <si>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</si>
  <si>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</si>
  <si>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</si>
  <si>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</si>
  <si>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</si>
  <si>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</si>
  <si>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</si>
  <si>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</si>
  <si>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</si>
  <si>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</si>
  <si>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</si>
  <si>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</si>
  <si>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</si>
  <si>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</si>
  <si>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</si>
  <si>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</si>
  <si>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</si>
  <si>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</si>
  <si>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</si>
  <si>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</si>
  <si>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</si>
  <si>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</si>
  <si>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</si>
  <si>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</si>
  <si>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</si>
  <si>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</si>
  <si>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</si>
  <si>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</si>
  <si>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</si>
  <si>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</si>
  <si>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</si>
  <si>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</si>
  <si>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</si>
  <si>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</si>
  <si>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</si>
  <si>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</si>
  <si>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</si>
  <si>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</si>
  <si>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</si>
  <si>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</si>
  <si>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</si>
  <si>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</si>
  <si>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</si>
  <si>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</si>
  <si>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</si>
  <si>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</si>
  <si>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</si>
  <si>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</si>
  <si>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</si>
  <si>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</si>
  <si>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</si>
  <si>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</si>
  <si>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</si>
  <si>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</si>
  <si>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</si>
  <si>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</si>
  <si>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</si>
  <si>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</si>
  <si>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</si>
  <si>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</si>
  <si>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</si>
  <si>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</si>
  <si>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</si>
  <si>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</si>
  <si>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</si>
  <si>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</si>
  <si>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</si>
  <si>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</si>
  <si>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</si>
  <si>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</si>
  <si>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</si>
  <si>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</si>
  <si>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</si>
  <si>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</si>
  <si>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</si>
  <si>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</si>
  <si>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</si>
  <si>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</si>
  <si>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</si>
  <si>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</si>
  <si>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</si>
  <si>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</si>
  <si>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</si>
  <si>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</si>
  <si>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</si>
  <si>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</si>
  <si>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</si>
  <si>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</si>
  <si>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</si>
  <si>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</si>
  <si>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</si>
  <si>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</si>
  <si>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</si>
  <si>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</si>
  <si>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</si>
  <si>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</si>
  <si>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</si>
  <si>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</si>
  <si>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</si>
  <si>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</si>
  <si>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</si>
  <si>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</si>
  <si>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</si>
  <si>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</si>
  <si>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</si>
  <si>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</si>
  <si>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</si>
  <si>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</si>
  <si>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</si>
  <si>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</si>
  <si>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</si>
  <si>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</si>
  <si>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</si>
  <si>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</si>
  <si>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</si>
  <si>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</si>
  <si>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</si>
  <si>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</si>
  <si>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</si>
  <si>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</si>
  <si>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</si>
  <si>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</si>
  <si>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</si>
  <si>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</si>
  <si>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</si>
  <si>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</si>
  <si>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</si>
  <si>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</si>
  <si>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</si>
  <si>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</si>
  <si>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</si>
  <si>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</si>
  <si>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</si>
  <si>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</si>
  <si>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</si>
  <si>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</si>
  <si>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</si>
  <si>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</si>
  <si>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</si>
  <si>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</si>
  <si>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</si>
  <si>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</si>
  <si>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</si>
  <si>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</si>
  <si>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</si>
  <si>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</si>
  <si>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</si>
  <si>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</si>
  <si>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</si>
  <si>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</si>
  <si>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</si>
  <si>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</si>
  <si>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</si>
  <si>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</si>
  <si>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</si>
  <si>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</si>
  <si>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</si>
  <si>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</si>
  <si>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</si>
  <si>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</si>
  <si>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</si>
  <si>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</si>
  <si>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</si>
  <si>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</si>
  <si>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</si>
  <si>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</si>
  <si>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</si>
  <si>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</si>
  <si>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</si>
  <si>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</si>
  <si>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</si>
  <si>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</si>
  <si>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</si>
  <si>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</si>
  <si>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</si>
  <si>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</si>
  <si>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</si>
  <si>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</si>
  <si>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</si>
  <si>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</si>
  <si>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</si>
  <si>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</si>
  <si>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</si>
  <si>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</si>
  <si>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</si>
  <si>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</si>
  <si>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</si>
  <si>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</si>
  <si>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</si>
  <si>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</si>
  <si>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</si>
  <si>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</si>
  <si>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</si>
  <si>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</si>
  <si>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</si>
  <si>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</si>
  <si>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</si>
  <si>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</si>
  <si>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</si>
  <si>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</si>
  <si>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</si>
  <si>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</si>
  <si>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</si>
  <si>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</si>
  <si>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</si>
  <si>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</si>
  <si>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</si>
  <si>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</si>
  <si>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</si>
  <si>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</si>
  <si>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</si>
  <si>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</si>
  <si>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</si>
  <si>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</si>
  <si>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</si>
  <si>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</si>
  <si>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</si>
  <si>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</si>
  <si>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</si>
  <si>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</si>
  <si>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</si>
  <si>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</si>
  <si>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</si>
  <si>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</si>
  <si>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</si>
  <si>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</si>
  <si>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</si>
  <si>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</si>
  <si>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</si>
  <si>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</si>
  <si>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</si>
  <si>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</si>
  <si>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</si>
  <si>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</si>
  <si>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</si>
  <si>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</si>
  <si>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</si>
  <si>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</si>
  <si>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</si>
  <si>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</si>
  <si>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</si>
  <si>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</si>
  <si>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</si>
  <si>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</si>
  <si>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</si>
  <si>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</si>
  <si>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</si>
  <si>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</si>
  <si>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</si>
  <si>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</si>
  <si>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</si>
  <si>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</si>
  <si>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</si>
  <si>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</si>
  <si>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</si>
  <si>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</si>
  <si>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</si>
  <si>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</si>
  <si>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</si>
  <si>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</si>
  <si>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</si>
  <si>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</si>
  <si>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</si>
  <si>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</si>
  <si>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</si>
  <si>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</si>
  <si>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</si>
  <si>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</si>
  <si>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</si>
  <si>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</si>
  <si>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</si>
  <si>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</si>
  <si>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</si>
  <si>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</si>
  <si>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</si>
  <si>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</si>
  <si>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</si>
  <si>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</si>
  <si>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</si>
  <si>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</si>
  <si>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</si>
  <si>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</si>
  <si>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</si>
  <si>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</si>
  <si>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</si>
  <si>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</si>
  <si>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</si>
  <si>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</si>
  <si>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</si>
  <si>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</si>
  <si>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</si>
  <si>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</si>
  <si>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</si>
  <si>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</si>
  <si>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</si>
  <si>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</si>
  <si>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</si>
  <si>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</si>
  <si>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</si>
  <si>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</si>
  <si>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</si>
  <si>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</si>
  <si>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</si>
  <si>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</si>
  <si>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</si>
  <si>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</si>
  <si>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</si>
  <si>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</si>
  <si>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</si>
  <si>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</si>
  <si>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</si>
  <si>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</si>
  <si>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</si>
  <si>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</si>
  <si>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</si>
  <si>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</si>
  <si>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</si>
  <si>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</si>
  <si>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</si>
  <si>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</si>
  <si>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</si>
  <si>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</si>
  <si>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</si>
  <si>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</si>
  <si>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</si>
  <si>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</si>
  <si>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</si>
  <si>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</si>
  <si>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</si>
  <si>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</si>
  <si>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</si>
  <si>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</si>
  <si>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</si>
  <si>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</si>
  <si>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</si>
  <si>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</si>
  <si>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</si>
  <si>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</si>
  <si>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</si>
  <si>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</si>
  <si>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</si>
  <si>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</si>
  <si>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</si>
  <si>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</si>
  <si>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</si>
  <si>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</si>
  <si>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</si>
  <si>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</si>
  <si>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</si>
  <si>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</si>
  <si>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</si>
  <si>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</si>
  <si>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</si>
  <si>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</si>
  <si>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</si>
  <si>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</si>
  <si>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</si>
  <si>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</si>
  <si>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</si>
  <si>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</si>
  <si>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</si>
  <si>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</si>
  <si>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</si>
  <si>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</si>
  <si>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</si>
  <si>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</si>
  <si>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</si>
  <si>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</si>
  <si>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</si>
  <si>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</si>
  <si>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</si>
  <si>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</si>
  <si>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</si>
  <si>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</si>
  <si>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</si>
  <si>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</si>
  <si>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</si>
  <si>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</si>
  <si>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</si>
  <si>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</si>
  <si>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</si>
  <si>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</si>
  <si>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</si>
  <si>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</si>
  <si>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</si>
  <si>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</si>
  <si>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</si>
  <si>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</si>
  <si>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</si>
  <si>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</si>
  <si>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</si>
  <si>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</si>
  <si>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</si>
  <si>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</si>
  <si>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</si>
  <si>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</si>
  <si>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</si>
  <si>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</si>
  <si>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</si>
  <si>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</si>
  <si>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</si>
  <si>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</si>
  <si>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</si>
  <si>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</si>
  <si>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</si>
  <si>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</si>
  <si>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</si>
  <si>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</si>
  <si>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</si>
  <si>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</si>
  <si>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</si>
  <si>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</si>
  <si>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</si>
  <si>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</si>
  <si>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</si>
  <si>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</si>
  <si>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</si>
  <si>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</si>
  <si>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</si>
  <si>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</si>
  <si>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</si>
  <si>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</si>
  <si>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</si>
  <si>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</si>
  <si>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</si>
  <si>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</si>
  <si>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</si>
  <si>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</si>
  <si>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</si>
  <si>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</si>
  <si>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</si>
  <si>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</si>
  <si>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</si>
  <si>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</si>
  <si>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</si>
  <si>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</si>
  <si>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</si>
  <si>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</si>
  <si>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</si>
  <si>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</si>
  <si>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</si>
  <si>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</si>
  <si>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</si>
  <si>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</si>
  <si>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</si>
  <si>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</si>
  <si>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</si>
  <si>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</si>
  <si>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</si>
  <si>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</si>
  <si>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</si>
  <si>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</si>
  <si>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</si>
  <si>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</si>
  <si>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</si>
  <si>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</si>
  <si>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</si>
  <si>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</si>
  <si>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</si>
  <si>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</si>
  <si>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</si>
  <si>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</si>
  <si>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</si>
  <si>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</si>
  <si>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</si>
  <si>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</si>
  <si>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</si>
  <si>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</si>
  <si>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</si>
  <si>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</si>
  <si>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</si>
  <si>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</si>
  <si>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</si>
  <si>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</si>
  <si>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</si>
  <si>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</si>
  <si>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</si>
  <si>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</si>
  <si>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</si>
  <si>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</si>
  <si>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</si>
  <si>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</si>
  <si>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</si>
  <si>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</si>
  <si>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</si>
  <si>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</si>
  <si>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</si>
  <si>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</si>
  <si>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</si>
  <si>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</si>
  <si>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</si>
  <si>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</si>
  <si>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</si>
  <si>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</si>
  <si>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</si>
  <si>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</si>
  <si>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</si>
  <si>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</si>
  <si>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</si>
  <si>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</si>
  <si>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</si>
  <si>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</si>
  <si>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</si>
  <si>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</si>
  <si>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</si>
  <si>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</si>
  <si>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</si>
  <si>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</si>
  <si>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</si>
  <si>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</si>
  <si>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</si>
  <si>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</si>
  <si>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</si>
  <si>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</si>
  <si>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</si>
  <si>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</si>
  <si>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</si>
  <si>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</si>
  <si>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</si>
  <si>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</si>
  <si>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</si>
  <si>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</si>
  <si>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</si>
  <si>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</si>
  <si>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</si>
  <si>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</si>
  <si>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</si>
  <si>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</si>
  <si>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</si>
  <si>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</si>
  <si>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</si>
  <si>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</si>
  <si>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</si>
  <si>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</si>
  <si>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</si>
  <si>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</si>
  <si>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</si>
  <si>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</si>
  <si>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</si>
  <si>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</si>
  <si>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</si>
  <si>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</si>
  <si>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</si>
  <si>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</si>
  <si>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</si>
  <si>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</si>
  <si>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</si>
  <si>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</si>
  <si>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</si>
  <si>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</si>
  <si>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</si>
  <si>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</si>
  <si>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</si>
  <si>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</si>
  <si>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</si>
  <si>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</si>
  <si>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</si>
  <si>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</si>
  <si>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</si>
  <si>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</si>
  <si>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</si>
  <si>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</si>
  <si>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</si>
  <si>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</si>
  <si>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</si>
  <si>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</si>
  <si>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</si>
  <si>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</si>
  <si>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</si>
  <si>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</si>
  <si>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</si>
  <si>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</si>
  <si>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</si>
  <si>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</si>
  <si>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</si>
  <si>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</si>
  <si>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</si>
  <si>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</si>
  <si>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</si>
  <si>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</si>
  <si>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</si>
  <si>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</si>
  <si>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</si>
  <si>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</si>
  <si>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</si>
  <si>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</si>
  <si>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</si>
  <si>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</si>
  <si>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</si>
  <si>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</si>
  <si>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</si>
  <si>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</si>
  <si>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</si>
  <si>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</si>
  <si>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</si>
  <si>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</si>
  <si>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</si>
  <si>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</si>
  <si>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</si>
  <si>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</si>
  <si>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</si>
  <si>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</si>
  <si>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</si>
  <si>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</si>
  <si>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</si>
  <si>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</si>
  <si>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</si>
  <si>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</si>
  <si>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</si>
  <si>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</si>
  <si>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</si>
  <si>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</si>
  <si>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</si>
  <si>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</si>
  <si>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</si>
  <si>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</si>
  <si>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</si>
  <si>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</si>
  <si>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</si>
  <si>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</si>
  <si>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</si>
  <si>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</si>
  <si>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</si>
  <si>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</si>
  <si>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</si>
  <si>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</si>
  <si>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</si>
  <si>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</si>
  <si>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</si>
  <si>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</si>
  <si>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</si>
  <si>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</si>
  <si>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</si>
  <si>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</si>
  <si>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</si>
  <si>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</si>
  <si>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</si>
  <si>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</si>
  <si>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</si>
  <si>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</si>
  <si>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</si>
  <si>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</si>
  <si>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</si>
  <si>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</si>
  <si>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</si>
  <si>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</si>
  <si>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</si>
  <si>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</si>
  <si>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</si>
  <si>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</si>
  <si>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</si>
  <si>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</si>
  <si>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</si>
  <si>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</si>
  <si>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</si>
  <si>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</si>
  <si>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</si>
  <si>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</si>
  <si>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</si>
  <si>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</si>
  <si>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</si>
  <si>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</si>
  <si>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</si>
  <si>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</si>
  <si>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</si>
  <si>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</si>
  <si>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</si>
  <si>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</si>
  <si>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</si>
  <si>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</si>
  <si>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</si>
  <si>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</si>
  <si>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</si>
  <si>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</si>
  <si>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</si>
  <si>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</si>
  <si>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</si>
  <si>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</si>
  <si>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</si>
  <si>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</si>
  <si>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</si>
  <si>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</si>
  <si>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</si>
  <si>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</si>
  <si>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</si>
  <si>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</si>
  <si>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</si>
  <si>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</si>
  <si>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</si>
  <si>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</si>
  <si>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</si>
  <si>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</si>
  <si>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</si>
  <si>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</si>
  <si>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</si>
  <si>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</si>
  <si>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</si>
  <si>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</si>
  <si>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</si>
  <si>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</si>
  <si>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</si>
  <si>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</si>
  <si>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</si>
  <si>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</si>
  <si>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</si>
  <si>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</si>
  <si>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</si>
  <si>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</si>
  <si>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</si>
  <si>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</si>
  <si>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</si>
  <si>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</si>
  <si>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</si>
  <si>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</si>
  <si>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</si>
  <si>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</si>
  <si>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</si>
  <si>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</si>
  <si>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</si>
  <si>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</si>
  <si>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</si>
  <si>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</si>
  <si>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</si>
  <si>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</si>
  <si>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</si>
  <si>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</si>
  <si>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</si>
  <si>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</si>
  <si>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</si>
  <si>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</si>
  <si>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</si>
  <si>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</si>
  <si>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</si>
  <si>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</si>
  <si>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</si>
  <si>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</si>
  <si>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</si>
  <si>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</si>
  <si>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</si>
  <si>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</si>
  <si>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</si>
  <si>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</si>
  <si>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</si>
  <si>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</si>
  <si>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</si>
  <si>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</si>
  <si>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</si>
  <si>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</si>
  <si>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</si>
  <si>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</si>
  <si>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</si>
  <si>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</si>
  <si>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</si>
  <si>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</si>
  <si>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</si>
  <si>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</si>
  <si>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</si>
  <si>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</si>
  <si>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</si>
  <si>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</si>
  <si>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</si>
  <si>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</si>
  <si>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</si>
  <si>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</si>
  <si>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</si>
  <si>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</si>
  <si>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</si>
  <si>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</si>
  <si>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</si>
  <si>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</si>
  <si>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</si>
  <si>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</si>
  <si>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</si>
  <si>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</si>
  <si>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</si>
  <si>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</si>
  <si>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</si>
  <si>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</si>
  <si>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</si>
  <si>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</si>
  <si>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</si>
  <si>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</si>
  <si>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</si>
  <si>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</si>
  <si>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</si>
  <si>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</si>
  <si>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</si>
  <si>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</si>
  <si>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</si>
  <si>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</si>
  <si>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</si>
  <si>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</si>
  <si>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</si>
  <si>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</si>
  <si>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</si>
  <si>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</si>
  <si>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</si>
  <si>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</si>
  <si>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</si>
  <si>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</si>
  <si>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</si>
  <si>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</si>
  <si>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</si>
  <si>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</si>
  <si>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</si>
  <si>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</si>
  <si>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</si>
  <si>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</si>
  <si>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</si>
  <si>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</si>
  <si>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</si>
  <si>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</si>
  <si>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</si>
  <si>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</si>
  <si>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</si>
  <si>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</si>
  <si>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</si>
  <si>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</si>
  <si>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</si>
  <si>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</si>
  <si>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</si>
  <si>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</si>
  <si>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</si>
  <si>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</si>
  <si>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</si>
  <si>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</si>
  <si>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</si>
  <si>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</si>
  <si>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</si>
  <si>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</si>
  <si>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</si>
  <si>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</si>
  <si>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</si>
  <si>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</si>
  <si>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</si>
  <si>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</si>
  <si>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</si>
  <si>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</si>
  <si>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</si>
  <si>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</si>
  <si>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</si>
  <si>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</si>
  <si>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</si>
  <si>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</si>
  <si>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</si>
  <si>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</si>
  <si>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</si>
  <si>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</si>
  <si>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</si>
  <si>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</si>
  <si>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</si>
  <si>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</si>
  <si>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</si>
  <si>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</si>
  <si>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</si>
  <si>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</si>
  <si>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</si>
  <si>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</si>
  <si>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</si>
  <si>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</si>
  <si>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</si>
  <si>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</si>
  <si>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</si>
  <si>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</si>
  <si>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</si>
  <si>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</si>
  <si>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</si>
  <si>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</si>
  <si>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</si>
  <si>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</si>
  <si>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</si>
  <si>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</si>
  <si>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</si>
  <si>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</si>
  <si>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</si>
  <si>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</si>
  <si>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</si>
  <si>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</si>
  <si>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</si>
  <si>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</si>
  <si>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</si>
  <si>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</si>
  <si>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</si>
  <si>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</si>
  <si>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</si>
  <si>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</si>
  <si>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</si>
  <si>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</si>
  <si>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</si>
  <si>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</si>
  <si>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</si>
  <si>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</si>
  <si>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</si>
  <si>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</si>
  <si>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</si>
  <si>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</si>
  <si>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</si>
  <si>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</si>
  <si>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</si>
  <si>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</si>
  <si>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</si>
  <si>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</si>
  <si>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</si>
  <si>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</si>
  <si>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</si>
  <si>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</si>
  <si>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</si>
  <si>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</si>
  <si>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</si>
  <si>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</si>
  <si>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</si>
  <si>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</si>
  <si>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</si>
  <si>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</si>
  <si>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</si>
  <si>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</si>
  <si>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</si>
  <si>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</si>
  <si>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</si>
  <si>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</si>
  <si>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</si>
  <si>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</si>
  <si>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</si>
  <si>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</si>
  <si>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</si>
  <si>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</si>
  <si>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</si>
  <si>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</si>
  <si>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</si>
  <si>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</si>
  <si>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</si>
  <si>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</si>
  <si>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</si>
  <si>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</si>
  <si>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</si>
  <si>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</si>
  <si>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</si>
  <si>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</si>
  <si>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</si>
  <si>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</si>
  <si>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</si>
  <si>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</si>
  <si>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</si>
  <si>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</si>
  <si>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</si>
  <si>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</si>
  <si>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</si>
  <si>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</si>
  <si>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</si>
  <si>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</si>
  <si>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</si>
  <si>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</si>
  <si>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</si>
  <si>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</si>
  <si>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</si>
  <si>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</si>
  <si>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</si>
  <si>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</si>
  <si>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</si>
  <si>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</si>
  <si>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</si>
  <si>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</si>
  <si>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</si>
  <si>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</si>
  <si>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</si>
  <si>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</si>
  <si>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</si>
  <si>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</si>
  <si>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</si>
  <si>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</si>
  <si>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</si>
  <si>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</si>
  <si>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</si>
  <si>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</si>
  <si>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</si>
  <si>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</si>
  <si>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</si>
  <si>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</si>
  <si>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</si>
  <si>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</si>
  <si>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</si>
  <si>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</si>
  <si>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</si>
  <si>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</si>
  <si>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</si>
  <si>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</si>
  <si>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</si>
  <si>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</si>
  <si>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</si>
  <si>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</si>
  <si>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</si>
  <si>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</si>
  <si>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</si>
  <si>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</si>
  <si>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</si>
  <si>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</si>
  <si>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</si>
  <si>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</si>
  <si>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</si>
  <si>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</si>
  <si>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</si>
  <si>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</si>
  <si>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</si>
  <si>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</si>
  <si>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</si>
  <si>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</si>
  <si>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</si>
  <si>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</si>
  <si>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</si>
  <si>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</si>
  <si>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</si>
  <si>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</si>
  <si>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</si>
  <si>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</si>
  <si>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</si>
  <si>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</si>
  <si>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</si>
  <si>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</si>
  <si>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</si>
  <si>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</si>
  <si>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</si>
  <si>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</si>
  <si>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</si>
  <si>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</si>
  <si>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</si>
  <si>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</si>
  <si>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</si>
  <si>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</si>
  <si>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</si>
  <si>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</si>
  <si>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</si>
  <si>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</si>
  <si>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</si>
  <si>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</si>
  <si>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</si>
  <si>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</si>
  <si>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</si>
  <si>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</si>
  <si>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</si>
  <si>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</si>
  <si>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</si>
  <si>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</si>
  <si>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</si>
  <si>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</si>
  <si>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</si>
  <si>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</si>
  <si>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</si>
  <si>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</si>
  <si>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</si>
  <si>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</si>
  <si>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</si>
  <si>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</si>
  <si>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</si>
  <si>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</si>
  <si>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</si>
  <si>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</si>
  <si>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</si>
  <si>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</si>
  <si>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</si>
  <si>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</si>
  <si>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</si>
  <si>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</si>
  <si>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</si>
  <si>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</si>
  <si>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</si>
  <si>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</si>
  <si>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</si>
  <si>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</si>
  <si>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</si>
  <si>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</si>
  <si>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</si>
  <si>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</si>
  <si>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</si>
  <si>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</si>
  <si>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</si>
  <si>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</si>
  <si>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</si>
  <si>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</si>
  <si>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</si>
  <si>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</si>
  <si>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</si>
  <si>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</si>
  <si>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</si>
  <si>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</si>
  <si>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</si>
  <si>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</si>
  <si>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</si>
  <si>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</si>
  <si>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</si>
  <si>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</si>
  <si>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</si>
  <si>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</si>
  <si>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</si>
  <si>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</si>
  <si>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</si>
  <si>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</si>
  <si>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</si>
  <si>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</si>
  <si>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</si>
  <si>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</si>
  <si>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</si>
  <si>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</si>
  <si>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</si>
  <si>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</si>
  <si>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</si>
  <si>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</si>
  <si>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</si>
  <si>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</si>
  <si>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</si>
  <si>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</si>
  <si>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</si>
  <si>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</si>
  <si>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</si>
  <si>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</si>
  <si>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</si>
  <si>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</si>
  <si>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</si>
  <si>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</si>
  <si>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</si>
  <si>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</si>
  <si>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</si>
  <si>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</si>
  <si>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</si>
  <si>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</si>
  <si>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</si>
  <si>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</si>
  <si>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</si>
  <si>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</si>
  <si>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</si>
  <si>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</si>
  <si>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</si>
  <si>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</si>
  <si>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</si>
  <si>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</si>
  <si>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</si>
  <si>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</si>
  <si>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</si>
  <si>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</si>
  <si>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</si>
  <si>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</si>
  <si>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</si>
  <si>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</si>
  <si>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</si>
  <si>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</si>
  <si>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</si>
  <si>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</si>
  <si>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</si>
  <si>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</si>
  <si>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</si>
  <si>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</si>
  <si>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</si>
  <si>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</si>
  <si>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</si>
  <si>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</si>
  <si>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</si>
  <si>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</si>
  <si>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</si>
  <si>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</si>
  <si>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</si>
  <si>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</si>
  <si>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</si>
  <si>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</si>
  <si>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</si>
  <si>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</si>
  <si>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</si>
  <si>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</si>
  <si>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</si>
  <si>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</si>
  <si>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</si>
  <si>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</si>
  <si>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</si>
  <si>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</si>
  <si>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</si>
  <si>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</si>
  <si>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</si>
  <si>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</si>
  <si>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</si>
  <si>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</si>
  <si>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</si>
  <si>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</si>
  <si>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</si>
  <si>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</si>
  <si>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</si>
  <si>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</si>
  <si>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</si>
  <si>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</si>
  <si>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</si>
  <si>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</si>
  <si>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</si>
  <si>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</si>
  <si>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</si>
  <si>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</si>
  <si>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</si>
  <si>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</si>
  <si>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</si>
  <si>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</si>
  <si>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</si>
  <si>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</si>
  <si>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</si>
  <si>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</si>
  <si>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</si>
  <si>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</si>
  <si>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</si>
  <si>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</si>
  <si>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</si>
  <si>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</si>
  <si>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</si>
  <si>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</si>
  <si>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</si>
  <si>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</si>
  <si>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</si>
  <si>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</si>
  <si>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</si>
  <si>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</si>
  <si>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</si>
  <si>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</si>
  <si>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</si>
  <si>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</si>
  <si>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</si>
  <si>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</si>
  <si>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</si>
  <si>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</si>
  <si>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</si>
  <si>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</si>
  <si>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</si>
  <si>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</si>
  <si>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</si>
  <si>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</si>
  <si>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</si>
  <si>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</si>
  <si>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</si>
  <si>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</si>
  <si>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</si>
  <si>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</si>
  <si>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</si>
  <si>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</si>
  <si>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</si>
  <si>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</si>
  <si>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</si>
  <si>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</si>
  <si>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</si>
  <si>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</si>
  <si>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</si>
  <si>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</si>
  <si>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</si>
  <si>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</si>
  <si>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</si>
  <si>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</si>
  <si>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</si>
  <si>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</si>
  <si>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</si>
  <si>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</si>
  <si>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</si>
  <si>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</si>
  <si>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</si>
  <si>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</si>
  <si>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</si>
  <si>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</si>
  <si>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</si>
  <si>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</si>
  <si>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</si>
  <si>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</si>
  <si>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</si>
  <si>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</si>
  <si>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</si>
  <si>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</si>
  <si>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</si>
  <si>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</si>
  <si>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</si>
  <si>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</si>
  <si>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</si>
  <si>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</si>
  <si>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</si>
  <si>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</si>
  <si>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</si>
  <si>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</si>
  <si>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</si>
  <si>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</si>
  <si>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</si>
  <si>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</si>
  <si>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</si>
  <si>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</si>
  <si>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</si>
  <si>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</si>
  <si>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</si>
  <si>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</si>
  <si>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</si>
  <si>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</si>
  <si>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</si>
  <si>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</si>
  <si>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</si>
  <si>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</si>
  <si>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</si>
  <si>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</si>
  <si>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</si>
  <si>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</si>
  <si>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</si>
  <si>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</si>
  <si>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</si>
  <si>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</si>
  <si>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</si>
  <si>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</si>
  <si>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</si>
  <si>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</si>
  <si>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</si>
  <si>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</si>
  <si>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</si>
  <si>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</si>
  <si>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</si>
  <si>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</si>
  <si>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</si>
  <si>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</si>
  <si>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</si>
  <si>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</si>
  <si>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</si>
  <si>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</si>
  <si>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</si>
  <si>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</si>
  <si>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</si>
  <si>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</si>
  <si>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</si>
  <si>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</si>
  <si>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</si>
  <si>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</si>
  <si>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</si>
  <si>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</si>
  <si>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</si>
  <si>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</si>
  <si>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</si>
  <si>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</si>
  <si>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</si>
  <si>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</si>
  <si>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</si>
  <si>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</si>
  <si>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</si>
  <si>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</si>
  <si>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</si>
  <si>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</si>
  <si>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</si>
  <si>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</si>
  <si>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</si>
  <si>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</si>
  <si>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</si>
  <si>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</si>
  <si>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</si>
  <si>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</si>
  <si>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</si>
  <si>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</si>
  <si>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</si>
  <si>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</si>
  <si>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</si>
  <si>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</si>
  <si>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</si>
  <si>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</si>
  <si>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</si>
  <si>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</si>
  <si>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</si>
  <si>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</si>
  <si>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</si>
  <si>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</si>
  <si>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</si>
  <si>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</si>
  <si>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</si>
  <si>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</si>
  <si>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</si>
  <si>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</si>
  <si>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</si>
  <si>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</si>
  <si>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</si>
  <si>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</si>
  <si>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</si>
  <si>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</si>
  <si>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</si>
  <si>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</si>
  <si>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</si>
  <si>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</si>
  <si>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</si>
  <si>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</si>
  <si>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</si>
  <si>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</si>
  <si>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</si>
  <si>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</si>
  <si>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</si>
  <si>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</si>
  <si>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</si>
  <si>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</si>
  <si>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</si>
  <si>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</si>
  <si>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</si>
  <si>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</si>
  <si>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</si>
  <si>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</si>
  <si>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</si>
  <si>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</si>
  <si>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</si>
  <si>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</si>
  <si>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</si>
  <si>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</si>
  <si>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</si>
  <si>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</si>
  <si>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</si>
  <si>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</si>
  <si>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</si>
  <si>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</si>
  <si>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</si>
  <si>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</si>
  <si>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</si>
  <si>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</si>
  <si>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</si>
  <si>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</si>
  <si>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</si>
  <si>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</si>
  <si>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</si>
  <si>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</si>
  <si>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</si>
  <si>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</si>
  <si>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</si>
  <si>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</si>
  <si>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</si>
  <si>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</si>
  <si>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</si>
  <si>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</si>
  <si>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</si>
  <si>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</si>
  <si>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</si>
  <si>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</si>
  <si>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</si>
  <si>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</si>
  <si>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</si>
  <si>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</si>
  <si>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</si>
  <si>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</si>
  <si>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</si>
  <si>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</si>
  <si>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</si>
  <si>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</si>
  <si>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</si>
  <si>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</si>
  <si>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</si>
  <si>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</si>
  <si>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</si>
  <si>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</si>
  <si>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</si>
  <si>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</si>
  <si>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</si>
  <si>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</si>
  <si>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</si>
  <si>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</si>
  <si>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</si>
  <si>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</si>
  <si>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</si>
  <si>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</si>
  <si>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</si>
  <si>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</si>
  <si>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</si>
  <si>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</si>
  <si>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</si>
  <si>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</si>
  <si>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</si>
  <si>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</si>
  <si>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</si>
  <si>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</si>
  <si>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</si>
  <si>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</si>
  <si>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</si>
  <si>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</si>
  <si>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</si>
  <si>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</si>
  <si>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</si>
  <si>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</si>
  <si>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</si>
  <si>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</si>
  <si>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</si>
  <si>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</si>
  <si>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</si>
  <si>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</si>
  <si>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</si>
  <si>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</si>
  <si>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</si>
  <si>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</si>
  <si>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</si>
  <si>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</si>
  <si>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</si>
  <si>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</si>
  <si>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</si>
  <si>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</si>
  <si>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</si>
  <si>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</si>
  <si>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</si>
  <si>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</si>
  <si>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</si>
  <si>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</si>
  <si>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</si>
  <si>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</si>
  <si>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</si>
  <si>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</si>
  <si>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</si>
  <si>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</si>
  <si>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</si>
  <si>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</si>
  <si>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</si>
  <si>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</si>
  <si>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</si>
  <si>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</si>
  <si>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</si>
  <si>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</si>
  <si>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</si>
  <si>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</si>
  <si>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</si>
  <si>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</si>
  <si>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</si>
  <si>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</si>
  <si>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</si>
  <si>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</si>
  <si>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</si>
  <si>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</si>
  <si>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</si>
  <si>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</si>
  <si>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</si>
  <si>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</si>
  <si>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</si>
  <si>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</si>
  <si>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</si>
  <si>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</si>
  <si>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</si>
  <si>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</si>
  <si>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</si>
  <si>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</si>
  <si>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</si>
  <si>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</si>
  <si>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</si>
  <si>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</si>
  <si>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</si>
  <si>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</si>
  <si>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</si>
  <si>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</si>
  <si>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</si>
  <si>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</si>
  <si>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</si>
  <si>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</si>
  <si>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</si>
  <si>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</si>
  <si>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</si>
  <si>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</si>
  <si>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</si>
  <si>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</si>
  <si>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</si>
  <si>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</si>
  <si>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</si>
  <si>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</si>
  <si>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</si>
  <si>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</si>
  <si>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</si>
  <si>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</si>
  <si>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</si>
  <si>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</si>
  <si>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</si>
  <si>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</si>
  <si>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</si>
  <si>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</si>
  <si>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</si>
  <si>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</si>
  <si>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</si>
  <si>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</si>
  <si>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</si>
  <si>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</si>
  <si>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</si>
  <si>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</si>
  <si>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</si>
  <si>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</si>
  <si>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</si>
  <si>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</si>
  <si>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</si>
  <si>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</si>
  <si>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</si>
  <si>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</si>
  <si>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</si>
  <si>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</si>
  <si>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</si>
  <si>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</si>
  <si>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</si>
  <si>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</si>
  <si>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</si>
  <si>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</si>
  <si>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</si>
  <si>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</si>
  <si>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</si>
  <si>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</si>
  <si>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</si>
  <si>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</si>
  <si>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</si>
  <si>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</si>
  <si>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</si>
  <si>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</si>
  <si>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</si>
  <si>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</si>
  <si>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</si>
  <si>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</si>
  <si>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</si>
  <si>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</si>
  <si>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</si>
  <si>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</si>
  <si>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</si>
  <si>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</si>
  <si>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</si>
  <si>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</si>
  <si>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</si>
  <si>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</si>
  <si>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</si>
  <si>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</si>
  <si>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</si>
  <si>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</si>
  <si>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</si>
  <si>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</si>
  <si>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</si>
  <si>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</si>
  <si>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</si>
  <si>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</si>
  <si>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</si>
  <si>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</si>
  <si>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</si>
  <si>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</si>
  <si>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</si>
  <si>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</si>
  <si>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</si>
  <si>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</si>
  <si>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</si>
  <si>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</si>
  <si>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</si>
  <si>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</si>
  <si>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</si>
  <si>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</si>
  <si>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</si>
  <si>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</si>
  <si>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</si>
  <si>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</si>
  <si>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</si>
  <si>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</si>
  <si>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</si>
  <si>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</si>
  <si>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</si>
  <si>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</si>
  <si>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</si>
  <si>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</si>
  <si>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</si>
  <si>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</si>
  <si>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</si>
  <si>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</si>
  <si>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</si>
  <si>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</si>
  <si>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</si>
  <si>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</si>
  <si>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</si>
  <si>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</si>
  <si>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</si>
  <si>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</si>
  <si>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</si>
  <si>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</si>
  <si>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</si>
  <si>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</si>
  <si>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</si>
  <si>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</si>
  <si>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</si>
  <si>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</si>
  <si>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</si>
  <si>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</si>
  <si>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</si>
  <si>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</si>
  <si>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</si>
  <si>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</si>
  <si>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</si>
  <si>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</si>
  <si>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</si>
  <si>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</si>
  <si>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</si>
  <si>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</si>
  <si>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</si>
  <si>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</si>
  <si>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</si>
  <si>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</si>
  <si>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</si>
  <si>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</si>
  <si>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</si>
  <si>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</si>
  <si>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</si>
  <si>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</si>
  <si>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</si>
  <si>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</si>
  <si>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</si>
  <si>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</si>
  <si>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</si>
  <si>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</si>
  <si>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</si>
  <si>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</si>
  <si>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</si>
  <si>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</si>
  <si>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</si>
  <si>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</si>
  <si>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</si>
  <si>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</si>
  <si>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</si>
  <si>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</si>
  <si>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</si>
  <si>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</si>
  <si>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</si>
  <si>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</si>
  <si>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</si>
  <si>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</si>
  <si>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</si>
  <si>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</si>
  <si>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</si>
  <si>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</si>
  <si>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</si>
  <si>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</si>
  <si>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</si>
  <si>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</si>
  <si>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</si>
  <si>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</si>
  <si>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</si>
  <si>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</si>
  <si>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</si>
  <si>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</si>
  <si>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</si>
  <si>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</si>
  <si>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</si>
  <si>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</si>
  <si>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</si>
  <si>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</si>
  <si>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</si>
  <si>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</si>
  <si>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</si>
  <si>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</si>
  <si>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</si>
  <si>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</si>
  <si>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</si>
  <si>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</si>
  <si>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</si>
  <si>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</si>
  <si>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</si>
  <si>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</si>
  <si>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</si>
  <si>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</si>
  <si>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</si>
  <si>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</si>
  <si>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</si>
  <si>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</si>
  <si>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</si>
  <si>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</si>
  <si>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</si>
  <si>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</si>
  <si>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</si>
  <si>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</si>
  <si>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</si>
  <si>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</si>
  <si>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</si>
  <si>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</si>
  <si>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</si>
  <si>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</si>
  <si>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</si>
  <si>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</si>
  <si>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</si>
  <si>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</si>
  <si>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</si>
  <si>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</si>
  <si>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</si>
  <si>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</si>
  <si>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</si>
  <si>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</si>
  <si>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</si>
  <si>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</si>
  <si>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</si>
  <si>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</si>
  <si>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</si>
  <si>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</si>
  <si>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</si>
  <si>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</si>
  <si>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</si>
  <si>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</si>
  <si>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</si>
  <si>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</si>
  <si>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</si>
  <si>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</si>
  <si>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</si>
  <si>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</si>
  <si>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</si>
  <si>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</si>
  <si>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</si>
  <si>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</si>
  <si>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</si>
  <si>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</si>
  <si>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</si>
  <si>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</si>
  <si>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</si>
  <si>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</si>
  <si>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</si>
  <si>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</si>
  <si>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</si>
  <si>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</si>
  <si>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</si>
  <si>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</si>
  <si>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</si>
  <si>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</si>
  <si>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</si>
  <si>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</si>
  <si>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</si>
  <si>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</si>
  <si>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</si>
  <si>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</si>
  <si>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</si>
  <si>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</si>
  <si>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</si>
  <si>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</si>
  <si>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</si>
  <si>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</si>
  <si>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</si>
  <si>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</si>
  <si>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</si>
  <si>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</si>
  <si>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</si>
  <si>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</si>
  <si>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</si>
  <si>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</si>
  <si>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</si>
  <si>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</si>
  <si>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</si>
  <si>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</si>
  <si>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</si>
  <si>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</si>
  <si>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</si>
  <si>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</si>
  <si>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</si>
  <si>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</si>
  <si>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</si>
  <si>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</si>
  <si>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</si>
  <si>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</si>
  <si>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</si>
  <si>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</si>
  <si>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</si>
  <si>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</si>
  <si>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</si>
  <si>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</si>
  <si>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</si>
  <si>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</si>
  <si>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</si>
  <si>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</si>
  <si>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</si>
  <si>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</si>
  <si>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</si>
  <si>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</si>
  <si>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</si>
  <si>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</si>
  <si>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</si>
  <si>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</si>
  <si>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</si>
  <si>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</si>
  <si>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</si>
  <si>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</si>
  <si>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</si>
  <si>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</si>
  <si>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</si>
  <si>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</si>
  <si>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</si>
  <si>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</si>
  <si>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</si>
  <si>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</si>
  <si>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</si>
  <si>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</si>
  <si>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</si>
  <si>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</si>
  <si>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</si>
  <si>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</si>
  <si>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</si>
  <si>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</si>
  <si>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</si>
  <si>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</si>
  <si>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</si>
  <si>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</si>
  <si>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</si>
  <si>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</si>
  <si>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</si>
  <si>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</si>
  <si>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</si>
  <si>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</si>
  <si>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</si>
  <si>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</si>
  <si>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</si>
  <si>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</si>
  <si>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</si>
  <si>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</si>
  <si>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</si>
  <si>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</si>
  <si>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</si>
  <si>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</si>
  <si>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</si>
  <si>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</si>
  <si>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</si>
  <si>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</si>
  <si>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</si>
  <si>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</si>
  <si>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</si>
  <si>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</si>
  <si>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</si>
  <si>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</si>
  <si>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</si>
  <si>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</si>
  <si>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</si>
  <si>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</si>
  <si>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</si>
  <si>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</si>
  <si>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</si>
  <si>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</si>
  <si>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</si>
  <si>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</si>
  <si>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</si>
  <si>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</si>
  <si>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</si>
  <si>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</si>
  <si>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</si>
  <si>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</si>
  <si>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</si>
  <si>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</si>
  <si>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</si>
  <si>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</si>
  <si>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</si>
  <si>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</si>
  <si>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</si>
  <si>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</si>
  <si>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</si>
  <si>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</si>
  <si>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</si>
  <si>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</si>
  <si>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</si>
  <si>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</si>
  <si>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</si>
  <si>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</si>
  <si>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</si>
  <si>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</si>
  <si>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</si>
  <si>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</si>
  <si>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</si>
  <si>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</si>
  <si>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</si>
  <si>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</si>
  <si>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</si>
  <si>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</si>
  <si>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</si>
  <si>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</si>
  <si>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</si>
  <si>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</si>
  <si>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</si>
  <si>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</si>
  <si>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</si>
  <si>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</si>
  <si>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</si>
  <si>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</si>
  <si>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</si>
  <si>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</si>
  <si>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</si>
  <si>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</si>
  <si>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</si>
  <si>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</si>
  <si>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</si>
  <si>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</si>
  <si>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</si>
  <si>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</si>
  <si>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</si>
  <si>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</si>
  <si>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</si>
  <si>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</si>
  <si>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</si>
  <si>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</si>
  <si>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</si>
  <si>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</si>
  <si>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</si>
  <si>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</si>
  <si>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</si>
  <si>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</si>
  <si>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</si>
  <si>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</si>
  <si>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</si>
  <si>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</si>
  <si>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</si>
  <si>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</si>
  <si>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</si>
  <si>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</si>
  <si>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</si>
  <si>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</si>
  <si>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</si>
  <si>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</si>
  <si>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</si>
  <si>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</si>
  <si>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</si>
  <si>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</si>
  <si>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</si>
  <si>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</si>
  <si>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</si>
  <si>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</si>
  <si>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</si>
  <si>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</si>
  <si>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</si>
  <si>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</si>
  <si>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</si>
  <si>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</si>
  <si>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</si>
  <si>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</si>
  <si>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</si>
  <si>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</si>
  <si>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</si>
  <si>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</si>
  <si>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</si>
  <si>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</si>
  <si>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</si>
  <si>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</si>
  <si>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</si>
  <si>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</si>
  <si>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</si>
  <si>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</si>
  <si>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</si>
  <si>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</si>
  <si>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</si>
  <si>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</si>
  <si>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</si>
  <si>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</si>
  <si>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</si>
  <si>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</si>
  <si>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</si>
  <si>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</si>
  <si>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</si>
  <si>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</si>
  <si>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</si>
  <si>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</si>
  <si>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</si>
  <si>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</si>
  <si>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</si>
  <si>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</si>
  <si>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</si>
  <si>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</si>
  <si>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</si>
  <si>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</si>
  <si>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</si>
  <si>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</si>
  <si>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</si>
  <si>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</si>
  <si>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</si>
  <si>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</si>
  <si>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</si>
  <si>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</si>
  <si>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</si>
  <si>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</si>
  <si>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</si>
  <si>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</si>
  <si>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</si>
  <si>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</si>
  <si>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</si>
  <si>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</si>
  <si>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</si>
  <si>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</si>
  <si>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</si>
  <si>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</si>
  <si>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</si>
  <si>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</si>
  <si>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</si>
  <si>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</si>
  <si>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</si>
  <si>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</si>
  <si>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</si>
  <si>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</si>
  <si>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</si>
  <si>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</si>
  <si>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</si>
  <si>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</si>
  <si>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</si>
  <si>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</si>
  <si>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</si>
  <si>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</si>
  <si>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</si>
  <si>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</si>
  <si>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</si>
  <si>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</si>
  <si>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</si>
  <si>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</si>
  <si>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</si>
  <si>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</si>
  <si>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</si>
  <si>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</si>
  <si>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</si>
  <si>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</si>
  <si>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</si>
  <si>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</si>
  <si>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</si>
  <si>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</si>
  <si>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</si>
  <si>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</si>
  <si>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</si>
  <si>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</si>
  <si>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</si>
  <si>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</si>
  <si>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</si>
  <si>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</si>
  <si>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</si>
  <si>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</si>
  <si>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</si>
  <si>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</si>
  <si>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</si>
  <si>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</si>
  <si>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</si>
  <si>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</si>
  <si>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</si>
  <si>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</si>
  <si>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</si>
  <si>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</si>
  <si>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</si>
  <si>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</si>
  <si>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</si>
  <si>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</si>
  <si>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</si>
  <si>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</si>
  <si>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</si>
  <si>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</si>
  <si>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</si>
  <si>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</si>
  <si>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</si>
  <si>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</si>
  <si>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</si>
  <si>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</si>
  <si>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</si>
  <si>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</si>
  <si>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</si>
  <si>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</si>
  <si>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</si>
  <si>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</si>
  <si>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</si>
  <si>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</si>
  <si>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</si>
  <si>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</si>
  <si>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</si>
  <si>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</si>
  <si>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</si>
  <si>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</si>
  <si>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</si>
  <si>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</si>
  <si>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</si>
  <si>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</si>
  <si>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</si>
  <si>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</si>
  <si>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</si>
  <si>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</si>
  <si>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</si>
  <si>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</si>
  <si>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</si>
  <si>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</si>
  <si>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</si>
  <si>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</si>
  <si>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</si>
  <si>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</si>
  <si>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</si>
  <si>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</si>
  <si>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</si>
  <si>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</si>
  <si>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</si>
  <si>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</si>
  <si>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</si>
  <si>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</si>
  <si>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</si>
  <si>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</si>
  <si>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</si>
  <si>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</si>
  <si>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</si>
  <si>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</si>
  <si>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</si>
  <si>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</si>
  <si>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</si>
  <si>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</si>
  <si>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</si>
  <si>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</si>
  <si>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</si>
  <si>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</si>
  <si>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</si>
  <si>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</si>
  <si>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</si>
  <si>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</si>
  <si>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</si>
  <si>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</si>
  <si>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</si>
  <si>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</si>
  <si>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</si>
  <si>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</si>
  <si>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</si>
  <si>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</si>
  <si>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</si>
  <si>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</si>
  <si>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</si>
  <si>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</si>
  <si>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</si>
  <si>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</si>
  <si>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</si>
  <si>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</si>
  <si>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</si>
  <si>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</si>
  <si>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</si>
  <si>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</si>
  <si>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</si>
  <si>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</si>
  <si>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</si>
  <si>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</si>
  <si>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</si>
  <si>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</si>
  <si>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</si>
  <si>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</si>
  <si>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</si>
  <si>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</si>
  <si>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</si>
  <si>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</si>
  <si>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</si>
  <si>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</si>
  <si>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</si>
  <si>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</si>
  <si>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</si>
  <si>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</si>
  <si>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</si>
  <si>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</si>
  <si>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</si>
  <si>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</si>
  <si>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</si>
  <si>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</si>
  <si>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</si>
  <si>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</si>
  <si>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</si>
  <si>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</si>
  <si>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</si>
  <si>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</si>
  <si>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</si>
  <si>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</si>
  <si>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</si>
  <si>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</si>
  <si>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</si>
  <si>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</si>
  <si>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</si>
  <si>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</si>
  <si>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</si>
  <si>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</si>
  <si>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</si>
  <si>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</si>
  <si>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</si>
  <si>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</si>
  <si>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</si>
  <si>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</si>
  <si>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</si>
  <si>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</si>
  <si>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</si>
  <si>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</si>
  <si>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</si>
  <si>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</si>
  <si>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</si>
  <si>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</si>
  <si>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</si>
  <si>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</si>
  <si>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</si>
  <si>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</si>
  <si>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</si>
  <si>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</si>
  <si>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</si>
  <si>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</si>
  <si>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</si>
  <si>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</si>
  <si>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</si>
  <si>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</si>
  <si>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</si>
  <si>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</si>
  <si>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</si>
  <si>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</si>
  <si>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</si>
  <si>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</si>
  <si>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</si>
  <si>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</si>
  <si>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</si>
  <si>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</si>
  <si>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</si>
  <si>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</si>
  <si>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</si>
  <si>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</si>
  <si>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</si>
  <si>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</si>
  <si>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</si>
  <si>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</si>
  <si>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</si>
  <si>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</si>
  <si>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</si>
  <si>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</si>
  <si>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</si>
  <si>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</si>
  <si>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</si>
  <si>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</si>
  <si>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</si>
  <si>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</si>
  <si>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</si>
  <si>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</si>
  <si>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</si>
  <si>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</si>
  <si>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</si>
  <si>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</si>
  <si>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</si>
  <si>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</si>
  <si>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</si>
  <si>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</si>
  <si>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</si>
  <si>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</si>
  <si>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</si>
  <si>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</si>
  <si>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</si>
  <si>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</si>
  <si>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</si>
  <si>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</si>
  <si>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</si>
  <si>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</si>
  <si>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</si>
  <si>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</si>
  <si>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</si>
  <si>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</si>
  <si>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</si>
  <si>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</si>
  <si>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</si>
  <si>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</si>
  <si>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</si>
  <si>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</si>
  <si>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</si>
  <si>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</si>
  <si>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</si>
  <si>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</si>
  <si>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</si>
  <si>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</si>
  <si>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</si>
  <si>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</si>
  <si>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</si>
  <si>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</si>
  <si>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</si>
  <si>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</si>
  <si>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</si>
  <si>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</si>
  <si>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</si>
  <si>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</si>
  <si>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</si>
  <si>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</si>
  <si>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</si>
  <si>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</si>
  <si>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</si>
  <si>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</si>
  <si>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</si>
  <si>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</si>
  <si>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</si>
  <si>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</si>
  <si>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</si>
  <si>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</si>
  <si>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</si>
  <si>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</si>
  <si>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</si>
  <si>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</si>
  <si>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</si>
  <si>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</si>
  <si>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</si>
  <si>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</si>
  <si>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</si>
  <si>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</si>
  <si>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</si>
  <si>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</si>
  <si>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</si>
  <si>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</si>
  <si>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</si>
  <si>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</si>
  <si>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</si>
  <si>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</si>
  <si>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</si>
  <si>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</si>
  <si>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</si>
  <si>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</si>
  <si>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</si>
  <si>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</si>
  <si>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</si>
  <si>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</si>
  <si>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</si>
  <si>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</si>
  <si>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</si>
  <si>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</si>
  <si>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</si>
  <si>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</si>
  <si>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</si>
  <si>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</si>
  <si>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</si>
  <si>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</si>
  <si>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</si>
  <si>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</si>
  <si>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</si>
  <si>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</si>
  <si>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</si>
  <si>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</si>
  <si>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</si>
  <si>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</si>
  <si>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</si>
  <si>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</si>
  <si>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</si>
  <si>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</si>
  <si>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</si>
  <si>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</si>
  <si>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</si>
  <si>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</si>
  <si>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</si>
  <si>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</si>
  <si>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</si>
  <si>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</si>
  <si>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</si>
  <si>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</si>
  <si>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</si>
  <si>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</si>
  <si>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</si>
  <si>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</si>
  <si>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</si>
  <si>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</si>
  <si>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</si>
  <si>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</si>
  <si>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</si>
  <si>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</si>
  <si>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</si>
  <si>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</si>
  <si>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</si>
  <si>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</si>
  <si>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</si>
  <si>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</si>
  <si>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</si>
  <si>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</si>
  <si>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</si>
  <si>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</si>
  <si>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</si>
  <si>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</si>
  <si>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</si>
  <si>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</si>
  <si>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</si>
  <si>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</si>
  <si>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</si>
  <si>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</si>
  <si>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</si>
  <si>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</si>
  <si>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</si>
  <si>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</si>
  <si>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</si>
  <si>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</si>
  <si>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</si>
  <si>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</si>
  <si>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</si>
  <si>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</si>
  <si>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</si>
  <si>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</si>
  <si>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</si>
  <si>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</si>
  <si>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</si>
  <si>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</si>
  <si>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</si>
  <si>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</si>
  <si>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</si>
  <si>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</si>
  <si>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</si>
  <si>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</si>
  <si>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</si>
  <si>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</si>
  <si>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</si>
  <si>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</si>
  <si>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</si>
  <si>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</si>
  <si>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</si>
  <si>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</si>
  <si>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</si>
  <si>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</si>
  <si>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</si>
  <si>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</si>
  <si>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</si>
  <si>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</si>
  <si>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</si>
  <si>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</si>
  <si>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</si>
  <si>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</si>
  <si>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</si>
  <si>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</si>
  <si>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</si>
  <si>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</si>
  <si>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</si>
  <si>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</si>
  <si>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</si>
  <si>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</si>
  <si>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</si>
  <si>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</si>
  <si>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</si>
  <si>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</si>
  <si>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</si>
  <si>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</si>
  <si>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</si>
  <si>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</si>
  <si>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</si>
  <si>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</si>
  <si>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</si>
  <si>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</si>
  <si>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</si>
  <si>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</si>
  <si>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</si>
  <si>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</si>
  <si>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</si>
  <si>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</si>
  <si>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</si>
  <si>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</si>
  <si>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</si>
  <si>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</si>
  <si>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</si>
  <si>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</si>
  <si>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</si>
  <si>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</si>
  <si>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</si>
  <si>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</si>
  <si>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</si>
  <si>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</si>
  <si>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</si>
  <si>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</si>
  <si>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</si>
  <si>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</si>
  <si>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</si>
  <si>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</si>
  <si>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</si>
  <si>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</si>
  <si>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</si>
  <si>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</si>
  <si>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</si>
  <si>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</si>
  <si>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</si>
  <si>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</si>
  <si>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</si>
  <si>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</si>
  <si>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</si>
  <si>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</si>
  <si>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</si>
  <si>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</si>
  <si>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</si>
  <si>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</si>
  <si>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</si>
  <si>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</si>
  <si>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</si>
  <si>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</si>
  <si>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</si>
  <si>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</si>
  <si>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</si>
  <si>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</si>
  <si>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</si>
  <si>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</si>
  <si>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</si>
  <si>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</si>
  <si>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</si>
  <si>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</si>
  <si>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</si>
  <si>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</si>
  <si>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</si>
  <si>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</si>
  <si>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</si>
  <si>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</si>
  <si>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</si>
  <si>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</si>
  <si>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</si>
  <si>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</si>
  <si>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</si>
  <si>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</si>
  <si>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</si>
  <si>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</si>
  <si>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</si>
  <si>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</si>
  <si>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</si>
  <si>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</si>
  <si>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</si>
  <si>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</si>
  <si>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</si>
  <si>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</si>
  <si>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</si>
  <si>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</si>
  <si>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</si>
  <si>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</si>
  <si>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</si>
  <si>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</si>
  <si>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</si>
  <si>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</si>
  <si>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</si>
  <si>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</si>
  <si>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</si>
  <si>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</si>
  <si>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</si>
  <si>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</si>
  <si>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</si>
  <si>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</si>
  <si>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</si>
  <si>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</si>
  <si>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</si>
  <si>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</si>
  <si>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</si>
  <si>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</si>
  <si>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</si>
  <si>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</si>
  <si>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</si>
  <si>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</si>
  <si>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</si>
  <si>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</si>
  <si>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</si>
  <si>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</si>
  <si>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</si>
  <si>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</si>
  <si>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</si>
  <si>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</si>
  <si>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</si>
  <si>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</si>
  <si>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</si>
  <si>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</si>
  <si>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</si>
  <si>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</si>
  <si>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</si>
  <si>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</si>
  <si>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</si>
  <si>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</si>
  <si>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</si>
  <si>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</si>
  <si>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</si>
  <si>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</si>
  <si>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</si>
  <si>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</si>
  <si>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</si>
  <si>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</si>
  <si>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</si>
  <si>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</si>
  <si>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</si>
  <si>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</si>
  <si>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</si>
  <si>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</si>
  <si>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</si>
  <si>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</si>
  <si>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</si>
  <si>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</si>
  <si>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</si>
  <si>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</si>
  <si>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</si>
  <si>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</si>
  <si>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</si>
  <si>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</si>
  <si>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</si>
  <si>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</si>
  <si>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</si>
  <si>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</si>
  <si>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</si>
  <si>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</si>
  <si>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</si>
  <si>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</si>
  <si>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</si>
  <si>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</si>
  <si>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</si>
  <si>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</si>
  <si>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</si>
  <si>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</si>
  <si>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</si>
  <si>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</si>
  <si>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</si>
  <si>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</si>
  <si>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</si>
  <si>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</si>
  <si>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</si>
  <si>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</si>
  <si>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</si>
  <si>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</si>
  <si>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</si>
  <si>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</si>
  <si>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</si>
  <si>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</si>
  <si>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</si>
  <si>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</si>
  <si>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</si>
  <si>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</si>
  <si>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</si>
  <si>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</si>
  <si>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</si>
  <si>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</si>
  <si>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</si>
  <si>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</si>
  <si>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</si>
  <si>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</si>
  <si>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</si>
  <si>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</si>
  <si>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</si>
  <si>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</si>
  <si>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</si>
  <si>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</si>
  <si>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</si>
  <si>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</si>
  <si>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</si>
  <si>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</si>
  <si>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</si>
  <si>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</si>
  <si>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</si>
  <si>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</si>
  <si>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</si>
  <si>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</si>
  <si>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</si>
  <si>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</si>
  <si>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</si>
  <si>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</si>
  <si>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</si>
  <si>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</si>
  <si>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</si>
  <si>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</si>
  <si>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</si>
  <si>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</si>
  <si>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</si>
  <si>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</si>
  <si>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</si>
  <si>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</si>
  <si>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</si>
  <si>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</si>
  <si>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</si>
  <si>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</si>
  <si>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</si>
  <si>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</si>
  <si>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</si>
  <si>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</si>
  <si>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</si>
  <si>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</si>
  <si>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</si>
  <si>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</si>
  <si>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</si>
  <si>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</si>
  <si>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</si>
  <si>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</si>
  <si>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</si>
  <si>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</si>
  <si>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</si>
  <si>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</si>
  <si>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</si>
  <si>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</si>
  <si>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</si>
  <si>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</si>
  <si>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</si>
  <si>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</si>
  <si>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</si>
  <si>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</si>
  <si>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</si>
  <si>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</si>
  <si>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</si>
  <si>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</si>
  <si>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</si>
  <si>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</si>
  <si>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</si>
  <si>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</si>
  <si>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</si>
  <si>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</si>
  <si>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</si>
  <si>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</si>
  <si>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</si>
  <si>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</si>
  <si>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</si>
  <si>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</si>
  <si>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</si>
  <si>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</si>
  <si>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</si>
  <si>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</si>
  <si>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</si>
  <si>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</si>
  <si>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</si>
  <si>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</si>
  <si>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</si>
  <si>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</si>
  <si>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</si>
  <si>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</si>
  <si>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</si>
  <si>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</si>
  <si>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</si>
  <si>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</si>
  <si>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</si>
  <si>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</si>
  <si>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</si>
  <si>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</si>
  <si>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</si>
  <si>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</si>
  <si>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</si>
  <si>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</si>
  <si>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</si>
  <si>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</si>
  <si>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</si>
  <si>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</si>
  <si>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</si>
  <si>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</si>
  <si>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</si>
  <si>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</si>
  <si>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</si>
  <si>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</si>
  <si>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</si>
  <si>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</si>
  <si>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</si>
  <si>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</si>
  <si>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</si>
  <si>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</si>
  <si>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</si>
  <si>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</si>
  <si>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</si>
  <si>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</si>
  <si>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</si>
  <si>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</si>
  <si>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</si>
  <si>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</si>
  <si>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</si>
  <si>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</si>
  <si>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</si>
  <si>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</si>
  <si>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</si>
  <si>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</si>
  <si>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</si>
  <si>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</si>
  <si>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</si>
  <si>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</si>
  <si>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</si>
  <si>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</si>
  <si>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</si>
  <si>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</si>
  <si>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</si>
  <si>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</si>
  <si>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</si>
  <si>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</si>
  <si>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</si>
  <si>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</si>
  <si>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</si>
  <si>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</si>
  <si>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</si>
  <si>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</si>
  <si>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</si>
  <si>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</si>
  <si>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</si>
  <si>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</si>
  <si>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</si>
  <si>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</si>
  <si>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</si>
  <si>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</si>
  <si>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</si>
  <si>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</si>
  <si>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</si>
  <si>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</si>
  <si>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</si>
  <si>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</si>
  <si>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</si>
  <si>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</si>
  <si>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</si>
  <si>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</si>
  <si>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</si>
  <si>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</si>
  <si>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</si>
  <si>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</si>
  <si>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</si>
  <si>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</si>
  <si>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</si>
  <si>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</si>
  <si>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</si>
  <si>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</si>
  <si>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</si>
  <si>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</si>
  <si>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</si>
  <si>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</si>
  <si>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</si>
  <si>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</si>
  <si>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</si>
  <si>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</si>
  <si>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</si>
  <si>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</si>
  <si>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</si>
  <si>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</si>
  <si>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</si>
  <si>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</si>
  <si>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</si>
  <si>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</si>
  <si>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</si>
  <si>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</si>
  <si>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</si>
  <si>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</si>
  <si>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</si>
  <si>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</si>
  <si>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</si>
  <si>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</si>
  <si>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</si>
  <si>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</si>
  <si>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</si>
  <si>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</si>
  <si>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</si>
  <si>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</si>
  <si>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</si>
  <si>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</si>
  <si>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</si>
  <si>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</si>
  <si>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</si>
  <si>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</si>
  <si>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</si>
  <si>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</si>
  <si>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</si>
  <si>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</si>
  <si>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</si>
  <si>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</si>
  <si>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</si>
  <si>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</si>
  <si>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</si>
  <si>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</si>
  <si>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</si>
  <si>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</si>
  <si>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</si>
  <si>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</si>
  <si>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</si>
  <si>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</si>
  <si>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</si>
  <si>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</si>
  <si>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</si>
  <si>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</si>
  <si>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</si>
  <si>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</si>
  <si>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</si>
  <si>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</si>
  <si>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</si>
  <si>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</si>
  <si>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</si>
  <si>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</si>
  <si>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</si>
  <si>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</si>
  <si>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</si>
  <si>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</si>
  <si>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</si>
  <si>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</si>
  <si>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</si>
  <si>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</si>
  <si>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</si>
  <si>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</si>
  <si>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</si>
  <si>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</si>
  <si>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</si>
  <si>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</si>
  <si>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</si>
  <si>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</si>
  <si>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</si>
  <si>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</si>
  <si>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</si>
  <si>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</si>
  <si>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</si>
  <si>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</si>
  <si>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</si>
  <si>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</si>
  <si>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</si>
  <si>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</si>
  <si>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</si>
  <si>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</si>
  <si>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</si>
  <si>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</si>
  <si>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</si>
  <si>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</si>
  <si>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</si>
  <si>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</si>
  <si>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</si>
  <si>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</si>
  <si>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</si>
  <si>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</si>
  <si>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</si>
  <si>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</si>
  <si>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</si>
  <si>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</si>
  <si>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</si>
  <si>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</si>
  <si>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</si>
  <si>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</si>
  <si>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</si>
  <si>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</si>
  <si>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</si>
  <si>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</si>
  <si>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</si>
  <si>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</si>
  <si>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</si>
  <si>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</si>
  <si>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</si>
  <si>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</si>
  <si>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</si>
  <si>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</si>
  <si>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</si>
  <si>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</si>
  <si>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</si>
  <si>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</si>
  <si>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</si>
  <si>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</si>
  <si>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</si>
  <si>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</si>
  <si>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</si>
  <si>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</si>
  <si>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</si>
  <si>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</si>
  <si>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</si>
  <si>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</si>
  <si>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</si>
  <si>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</si>
  <si>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</si>
  <si>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</si>
  <si>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</si>
  <si>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</si>
  <si>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</si>
  <si>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</si>
  <si>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</si>
  <si>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</si>
  <si>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</si>
  <si>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</si>
  <si>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</si>
  <si>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</si>
  <si>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</si>
  <si>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</si>
  <si>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</si>
  <si>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</si>
  <si>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</si>
  <si>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</si>
  <si>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</si>
  <si>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</si>
  <si>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</si>
  <si>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</si>
  <si>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</si>
  <si>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</si>
  <si>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</si>
  <si>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</si>
  <si>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</si>
  <si>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</si>
  <si>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</si>
  <si>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</si>
  <si>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</si>
  <si>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</si>
  <si>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</si>
  <si>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</si>
  <si>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</si>
  <si>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</si>
  <si>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</si>
  <si>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</si>
  <si>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</si>
  <si>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</si>
  <si>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</si>
  <si>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</si>
  <si>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</si>
  <si>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</si>
  <si>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</si>
  <si>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</si>
  <si>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</si>
  <si>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</si>
  <si>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</si>
  <si>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</si>
  <si>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</si>
  <si>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</si>
  <si>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</si>
  <si>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</si>
  <si>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</si>
  <si>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</si>
  <si>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</si>
  <si>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</si>
  <si>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</si>
  <si>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</si>
  <si>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</si>
  <si>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</si>
  <si>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</si>
  <si>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</si>
  <si>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</si>
  <si>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</si>
  <si>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</si>
  <si>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</si>
  <si>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</si>
  <si>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</si>
  <si>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</si>
  <si>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</si>
  <si>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</si>
  <si>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</si>
  <si>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</si>
  <si>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</si>
  <si>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</si>
  <si>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</si>
  <si>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</si>
  <si>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</si>
  <si>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</si>
  <si>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</si>
  <si>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</si>
  <si>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</si>
  <si>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</si>
  <si>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</si>
  <si>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</si>
  <si>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</si>
  <si>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</si>
  <si>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</si>
  <si>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</si>
  <si>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</si>
  <si>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</si>
  <si>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</si>
  <si>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</si>
  <si>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</si>
  <si>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</si>
  <si>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</si>
  <si>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</si>
  <si>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</si>
  <si>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</si>
  <si>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</si>
  <si>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</si>
  <si>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</si>
  <si>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</si>
  <si>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</si>
  <si>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</si>
  <si>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</si>
  <si>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</si>
  <si>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</si>
  <si>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</si>
  <si>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</si>
  <si>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</si>
  <si>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</si>
  <si>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</si>
  <si>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</si>
  <si>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</si>
  <si>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</si>
  <si>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</si>
  <si>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</si>
  <si>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</si>
  <si>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</si>
  <si>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</si>
  <si>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</si>
  <si>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</si>
  <si>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</si>
  <si>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</si>
  <si>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</si>
  <si>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</si>
  <si>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</si>
  <si>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</si>
  <si>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</si>
  <si>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</si>
  <si>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</si>
  <si>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</si>
  <si>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</si>
  <si>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</si>
  <si>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</si>
  <si>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</si>
  <si>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</si>
  <si>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</si>
  <si>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</si>
  <si>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</si>
  <si>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</si>
  <si>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</si>
  <si>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</si>
  <si>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</si>
  <si>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</si>
  <si>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</si>
  <si>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</si>
  <si>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</si>
  <si>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</si>
  <si>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</si>
  <si>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</si>
  <si>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</si>
  <si>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</si>
  <si>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</si>
  <si>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</si>
  <si>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</si>
  <si>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</si>
  <si>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</si>
  <si>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</si>
  <si>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</si>
  <si>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</si>
  <si>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</si>
  <si>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</si>
  <si>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</si>
  <si>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</si>
  <si>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</si>
  <si>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</si>
  <si>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</si>
  <si>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</si>
  <si>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</si>
  <si>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</si>
  <si>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</si>
  <si>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</si>
  <si>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</si>
  <si>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</si>
  <si>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</si>
  <si>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</si>
  <si>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</si>
  <si>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</si>
  <si>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</si>
  <si>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</si>
  <si>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</si>
  <si>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</si>
  <si>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</si>
  <si>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</si>
  <si>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</si>
  <si>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</si>
  <si>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</si>
  <si>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</si>
  <si>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</si>
  <si>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</si>
  <si>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</si>
  <si>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</si>
  <si>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</si>
  <si>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</si>
  <si>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</si>
  <si>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</si>
  <si>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</si>
  <si>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</si>
  <si>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</si>
  <si>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</si>
  <si>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</si>
  <si>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</si>
  <si>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</si>
  <si>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</si>
  <si>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</si>
  <si>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</si>
  <si>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</si>
  <si>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</si>
  <si>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</si>
  <si>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</si>
  <si>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</si>
  <si>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</si>
  <si>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</si>
  <si>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</si>
  <si>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</si>
  <si>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</si>
  <si>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</si>
  <si>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</si>
  <si>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</si>
  <si>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</si>
  <si>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</si>
  <si>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</si>
  <si>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</si>
  <si>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</si>
  <si>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</si>
  <si>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</si>
  <si>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</si>
  <si>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</si>
  <si>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</si>
  <si>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</si>
  <si>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</si>
  <si>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</si>
  <si>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</si>
  <si>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</si>
  <si>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</si>
  <si>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</si>
  <si>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</si>
  <si>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</si>
  <si>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</si>
  <si>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</si>
  <si>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</si>
  <si>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</si>
  <si>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</si>
  <si>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</si>
  <si>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</si>
  <si>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</si>
  <si>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</si>
  <si>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</si>
  <si>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</si>
  <si>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</si>
  <si>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</si>
  <si>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</si>
  <si>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</si>
  <si>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</si>
  <si>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</si>
  <si>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</si>
  <si>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</si>
  <si>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</si>
  <si>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</si>
  <si>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</si>
  <si>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</si>
  <si>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</si>
  <si>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</si>
  <si>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</si>
  <si>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</si>
  <si>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</si>
  <si>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</si>
  <si>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</si>
  <si>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</si>
  <si>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</si>
  <si>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</si>
  <si>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</si>
  <si>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</si>
  <si>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</si>
  <si>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</si>
  <si>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</si>
  <si>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</si>
  <si>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</si>
  <si>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</si>
  <si>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</si>
  <si>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</si>
  <si>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</si>
  <si>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</si>
  <si>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</si>
  <si>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</si>
  <si>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</si>
  <si>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</si>
  <si>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</si>
  <si>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</si>
  <si>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</si>
  <si>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</si>
  <si>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</si>
  <si>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</si>
  <si>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</si>
  <si>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</si>
  <si>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</si>
  <si>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</si>
  <si>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</si>
  <si>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</si>
  <si>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</si>
  <si>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</si>
  <si>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</si>
  <si>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</si>
  <si>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</si>
  <si>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</si>
  <si>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</si>
  <si>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</si>
  <si>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</si>
  <si>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</si>
  <si>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</si>
  <si>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</si>
  <si>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</si>
  <si>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</si>
  <si>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</si>
  <si>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</si>
  <si>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</si>
  <si>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</si>
  <si>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</si>
  <si>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</si>
  <si>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</si>
  <si>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</si>
  <si>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</si>
  <si>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</si>
  <si>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</si>
  <si>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</si>
  <si>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</si>
  <si>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</si>
  <si>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</si>
  <si>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</si>
  <si>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</si>
  <si>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</si>
  <si>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</si>
  <si>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</si>
  <si>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</si>
  <si>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</si>
  <si>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</si>
  <si>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</si>
  <si>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</si>
  <si>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</si>
  <si>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</si>
  <si>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</si>
  <si>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</si>
  <si>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</si>
  <si>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</si>
  <si>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</si>
  <si>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</si>
  <si>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</si>
  <si>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</si>
  <si>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</si>
  <si>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</si>
  <si>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</si>
  <si>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</si>
  <si>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</si>
  <si>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</si>
  <si>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</si>
  <si>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</si>
  <si>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</si>
  <si>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</si>
  <si>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</si>
  <si>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</si>
  <si>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</si>
  <si>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</si>
  <si>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</si>
  <si>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</si>
  <si>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</si>
  <si>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</si>
  <si>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</si>
  <si>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</si>
  <si>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</si>
  <si>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</si>
  <si>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</si>
  <si>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</si>
  <si>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</si>
  <si>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</si>
  <si>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</si>
  <si>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</si>
  <si>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</si>
  <si>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</si>
  <si>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</si>
  <si>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</si>
  <si>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</si>
  <si>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</si>
  <si>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</si>
  <si>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</si>
  <si>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</si>
  <si>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</si>
  <si>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</si>
  <si>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</si>
  <si>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</si>
  <si>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</si>
  <si>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</si>
  <si>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</si>
  <si>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</si>
  <si>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</si>
  <si>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</si>
  <si>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</si>
  <si>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</si>
  <si>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</si>
  <si>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</si>
  <si>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</si>
  <si>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</si>
  <si>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</si>
  <si>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</si>
  <si>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</si>
  <si>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</si>
  <si>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</si>
  <si>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</si>
  <si>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</si>
  <si>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</si>
  <si>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</si>
  <si>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</si>
  <si>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</si>
  <si>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</si>
  <si>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</si>
  <si>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</si>
  <si>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</si>
  <si>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</si>
  <si>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</si>
  <si>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</si>
  <si>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</si>
  <si>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</si>
  <si>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</si>
  <si>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</si>
  <si>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</si>
  <si>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</si>
  <si>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</si>
  <si>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</si>
  <si>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</si>
  <si>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</si>
  <si>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</si>
  <si>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</si>
  <si>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</si>
  <si>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</si>
  <si>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</si>
  <si>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</si>
  <si>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</si>
  <si>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</si>
  <si>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</si>
  <si>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</si>
  <si>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</si>
  <si>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</si>
  <si>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</si>
  <si>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</si>
  <si>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</si>
  <si>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</si>
  <si>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</si>
  <si>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</si>
  <si>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</si>
  <si>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</si>
  <si>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</si>
  <si>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</si>
  <si>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</si>
  <si>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</si>
  <si>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</si>
  <si>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</si>
  <si>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</si>
  <si>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</si>
  <si>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</si>
  <si>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</si>
  <si>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</si>
  <si>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</si>
  <si>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</si>
  <si>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</si>
  <si>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</si>
  <si>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</si>
  <si>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</si>
  <si>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</si>
  <si>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</si>
  <si>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</si>
  <si>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</si>
  <si>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</si>
  <si>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</si>
  <si>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</si>
  <si>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</si>
  <si>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</si>
  <si>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</si>
  <si>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</si>
  <si>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</si>
  <si>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</si>
  <si>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</si>
  <si>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</si>
  <si>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</si>
  <si>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</si>
  <si>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</si>
  <si>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</si>
  <si>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</si>
  <si>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</si>
  <si>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</si>
  <si>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</si>
  <si>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</si>
  <si>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</si>
  <si>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</si>
  <si>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</si>
  <si>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</si>
  <si>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</si>
  <si>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</si>
  <si>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</si>
  <si>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</si>
  <si>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</si>
  <si>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</si>
  <si>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</si>
  <si>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</si>
  <si>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</si>
  <si>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</si>
  <si>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</si>
  <si>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</si>
  <si>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</si>
  <si>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</si>
  <si>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</si>
  <si>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</si>
  <si>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</si>
  <si>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</si>
  <si>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</si>
  <si>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</si>
  <si>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</si>
  <si>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</si>
  <si>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</si>
  <si>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</si>
  <si>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</si>
  <si>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</si>
  <si>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</si>
  <si>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</si>
  <si>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</si>
  <si>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</si>
  <si>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</si>
  <si>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</si>
  <si>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</si>
  <si>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</si>
  <si>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</si>
  <si>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</si>
  <si>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</si>
  <si>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</si>
  <si>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</si>
  <si>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</si>
  <si>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</si>
  <si>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</si>
  <si>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</si>
  <si>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</si>
  <si>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</si>
  <si>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</si>
  <si>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</si>
  <si>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</si>
  <si>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</si>
  <si>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</si>
  <si>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</si>
  <si>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</si>
  <si>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</si>
  <si>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</si>
  <si>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</si>
  <si>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</si>
  <si>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</si>
  <si>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</si>
  <si>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</si>
  <si>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</si>
  <si>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</si>
  <si>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</si>
  <si>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</si>
  <si>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</si>
  <si>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</si>
  <si>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</si>
  <si>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</si>
  <si>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</si>
  <si>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</si>
  <si>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</si>
  <si>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</si>
  <si>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</si>
  <si>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</si>
  <si>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</si>
  <si>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</si>
  <si>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</si>
  <si>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</si>
  <si>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</si>
  <si>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</si>
  <si>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</si>
  <si>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</si>
  <si>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</si>
  <si>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</si>
  <si>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</si>
  <si>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</si>
  <si>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</si>
  <si>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</si>
  <si>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</si>
  <si>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</si>
  <si>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</si>
  <si>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</si>
  <si>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</si>
  <si>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</si>
  <si>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</si>
  <si>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</si>
  <si>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</si>
  <si>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</si>
  <si>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</si>
  <si>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</si>
  <si>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</si>
  <si>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</si>
  <si>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</si>
  <si>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</si>
  <si>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</si>
  <si>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</si>
  <si>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</si>
  <si>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</si>
  <si>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</si>
  <si>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</si>
  <si>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</si>
  <si>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</si>
  <si>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</si>
  <si>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</si>
  <si>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</si>
  <si>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</si>
  <si>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</si>
  <si>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</si>
  <si>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</si>
  <si>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</si>
  <si>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</si>
  <si>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</si>
  <si>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</si>
  <si>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</si>
  <si>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</si>
  <si>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</si>
  <si>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</si>
  <si>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</si>
  <si>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</si>
  <si>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</si>
  <si>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</si>
  <si>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</si>
  <si>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</si>
  <si>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</si>
  <si>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</si>
  <si>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</si>
  <si>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</si>
  <si>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</si>
  <si>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</si>
  <si>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</si>
  <si>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</si>
  <si>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</si>
  <si>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</si>
  <si>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</si>
  <si>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</si>
  <si>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</si>
  <si>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</si>
  <si>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</si>
  <si>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</si>
  <si>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</si>
  <si>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</si>
  <si>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</si>
  <si>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</si>
  <si>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</si>
  <si>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</si>
  <si>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</si>
  <si>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</si>
  <si>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</si>
  <si>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</si>
  <si>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</si>
  <si>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</si>
  <si>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</si>
  <si>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</si>
  <si>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</si>
  <si>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</si>
  <si>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</si>
  <si>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</si>
  <si>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</si>
  <si>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</si>
  <si>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</si>
  <si>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</si>
  <si>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</si>
  <si>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</si>
  <si>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</si>
  <si>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</si>
  <si>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</si>
  <si>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</si>
  <si>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</si>
  <si>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</si>
  <si>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</si>
  <si>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</si>
  <si>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</si>
  <si>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</si>
  <si>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</si>
  <si>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</si>
  <si>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</si>
  <si>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</si>
  <si>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</si>
  <si>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</si>
  <si>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</si>
  <si>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</si>
  <si>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</si>
  <si>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</si>
  <si>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</si>
  <si>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</si>
  <si>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</si>
  <si>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</si>
  <si>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</si>
  <si>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</si>
  <si>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</si>
  <si>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</si>
  <si>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</si>
  <si>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</si>
  <si>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</si>
  <si>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</si>
  <si>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</si>
  <si>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</si>
  <si>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</si>
  <si>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</si>
  <si>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</si>
  <si>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</si>
  <si>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</si>
  <si>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</si>
  <si>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</si>
  <si>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</si>
  <si>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</si>
  <si>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</si>
  <si>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</si>
  <si>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</si>
  <si>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</si>
  <si>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</si>
  <si>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</si>
  <si>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</si>
  <si>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</si>
  <si>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</si>
  <si>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</si>
  <si>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</si>
  <si>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</si>
  <si>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</si>
  <si>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</si>
  <si>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</si>
  <si>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</si>
  <si>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</si>
  <si>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</si>
  <si>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</si>
  <si>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</si>
  <si>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</si>
  <si>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</si>
  <si>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</si>
  <si>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</si>
  <si>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</si>
  <si>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</si>
  <si>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</si>
  <si>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</si>
  <si>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</si>
  <si>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</si>
  <si>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</si>
  <si>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</si>
  <si>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</si>
  <si>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</si>
  <si>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</si>
  <si>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</si>
  <si>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</si>
  <si>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</si>
  <si>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</si>
  <si>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</si>
  <si>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</si>
  <si>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</si>
  <si>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</si>
  <si>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</si>
  <si>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</si>
  <si>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</si>
  <si>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</si>
  <si>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</si>
  <si>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</si>
  <si>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</si>
  <si>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</si>
  <si>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</si>
  <si>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</si>
  <si>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</si>
  <si>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</si>
  <si>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</si>
  <si>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</si>
  <si>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</si>
  <si>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</si>
  <si>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</si>
  <si>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</si>
  <si>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</si>
  <si>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</si>
  <si>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</si>
  <si>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</si>
  <si>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</si>
  <si>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</si>
  <si>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</si>
  <si>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</si>
  <si>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</si>
  <si>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</si>
  <si>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</si>
  <si>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</si>
  <si>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</si>
  <si>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</si>
  <si>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</si>
  <si>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</si>
  <si>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</si>
  <si>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</si>
  <si>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</si>
  <si>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</si>
  <si>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</si>
  <si>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</si>
  <si>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</si>
  <si>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</si>
  <si>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</si>
  <si>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</si>
  <si>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</si>
  <si>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</si>
  <si>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</si>
  <si>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</si>
  <si>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</si>
  <si>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</si>
  <si>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</si>
  <si>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</si>
  <si>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</si>
  <si>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</si>
  <si>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</si>
  <si>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</si>
  <si>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</si>
  <si>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</si>
  <si>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</si>
  <si>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</si>
  <si>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</si>
  <si>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</si>
  <si>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</si>
  <si>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</si>
  <si>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</si>
  <si>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</si>
  <si>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</si>
  <si>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</si>
  <si>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</si>
  <si>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</si>
  <si>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</si>
  <si>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</si>
  <si>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</si>
  <si>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</si>
  <si>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</si>
  <si>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</si>
  <si>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</si>
  <si>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</si>
  <si>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</si>
  <si>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</si>
  <si>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</si>
  <si>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</si>
  <si>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</si>
  <si>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</si>
  <si>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</si>
  <si>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</si>
  <si>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</si>
  <si>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</si>
  <si>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</si>
  <si>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</si>
  <si>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</si>
  <si>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</si>
  <si>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</si>
  <si>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</si>
  <si>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</si>
  <si>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</si>
  <si>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</si>
  <si>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</si>
  <si>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</si>
  <si>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</si>
  <si>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</si>
  <si>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</si>
  <si>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</si>
  <si>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</si>
  <si>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</si>
  <si>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</si>
  <si>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</si>
  <si>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</si>
  <si>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</si>
  <si>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</si>
  <si>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</si>
  <si>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</si>
  <si>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</si>
  <si>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</si>
  <si>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</si>
  <si>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</si>
  <si>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</si>
  <si>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</si>
  <si>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</si>
  <si>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</si>
  <si>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</si>
  <si>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</si>
  <si>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</si>
  <si>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</si>
  <si>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</si>
  <si>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</si>
  <si>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</si>
  <si>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</si>
  <si>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</si>
  <si>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</si>
  <si>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</si>
  <si>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</si>
  <si>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</si>
  <si>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</si>
  <si>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</si>
  <si>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</si>
  <si>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</si>
  <si>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</si>
  <si>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</si>
  <si>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</si>
  <si>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</si>
  <si>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</si>
  <si>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</si>
  <si>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</si>
  <si>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</si>
  <si>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</si>
  <si>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</si>
  <si>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</si>
  <si>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</si>
  <si>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</si>
  <si>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</si>
  <si>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</si>
  <si>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</si>
  <si>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</si>
  <si>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</si>
  <si>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</si>
  <si>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</si>
  <si>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</si>
  <si>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</si>
  <si>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</si>
  <si>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</si>
  <si>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</si>
  <si>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</si>
  <si>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</si>
  <si>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</si>
  <si>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</si>
  <si>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</si>
  <si>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</si>
  <si>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</si>
  <si>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</si>
  <si>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</si>
  <si>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</si>
  <si>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</si>
  <si>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</si>
  <si>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</si>
  <si>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</si>
  <si>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</si>
  <si>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</si>
  <si>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</si>
  <si>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</si>
  <si>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</si>
  <si>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</si>
  <si>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</si>
  <si>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</si>
  <si>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</si>
  <si>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</si>
  <si>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</si>
  <si>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</si>
  <si>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</si>
  <si>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</si>
  <si>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</si>
  <si>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</si>
  <si>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</si>
  <si>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</si>
  <si>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</si>
  <si>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</si>
  <si>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</si>
  <si>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</si>
  <si>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</si>
  <si>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</si>
  <si>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</si>
  <si>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</si>
  <si>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</si>
  <si>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</si>
  <si>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</si>
  <si>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</si>
  <si>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</si>
  <si>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</si>
  <si>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</si>
  <si>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</si>
  <si>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</si>
  <si>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</si>
  <si>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</si>
  <si>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</si>
  <si>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</si>
  <si>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</si>
  <si>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</si>
  <si>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</si>
  <si>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</si>
  <si>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</si>
  <si>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</si>
  <si>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</si>
  <si>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</si>
  <si>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</si>
  <si>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</si>
  <si>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</si>
  <si>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</si>
  <si>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</si>
  <si>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</si>
  <si>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</si>
  <si>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</si>
  <si>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</si>
  <si>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</si>
  <si>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</si>
  <si>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</si>
  <si>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</si>
  <si>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</si>
  <si>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</si>
  <si>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</si>
  <si>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</si>
  <si>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</si>
  <si>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</si>
  <si>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</si>
  <si>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</si>
  <si>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</si>
  <si>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</si>
  <si>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</si>
  <si>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</si>
  <si>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</si>
  <si>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</si>
  <si>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</si>
  <si>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</si>
  <si>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</si>
  <si>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</si>
  <si>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</si>
  <si>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</si>
  <si>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</si>
  <si>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</si>
  <si>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</si>
  <si>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</si>
  <si>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</si>
  <si>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</si>
  <si>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</si>
  <si>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</si>
  <si>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</si>
  <si>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</si>
  <si>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</si>
  <si>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</si>
  <si>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</si>
  <si>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</si>
  <si>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</si>
  <si>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</si>
  <si>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</si>
  <si>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</si>
  <si>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</si>
  <si>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</si>
  <si>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</si>
  <si>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</si>
  <si>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</si>
  <si>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</si>
  <si>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</si>
  <si>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</si>
  <si>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</si>
  <si>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</si>
  <si>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</si>
  <si>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</si>
  <si>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</si>
  <si>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</si>
  <si>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</si>
  <si>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</si>
  <si>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</si>
  <si>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</si>
  <si>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</si>
  <si>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</si>
  <si>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</si>
  <si>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</si>
  <si>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</si>
  <si>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</si>
  <si>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</si>
  <si>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</si>
  <si>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</si>
  <si>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</si>
  <si>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</si>
  <si>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</si>
  <si>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</si>
  <si>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</si>
  <si>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</si>
  <si>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</si>
  <si>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</si>
  <si>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</si>
  <si>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</si>
  <si>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</si>
  <si>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</si>
  <si>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</si>
  <si>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</si>
  <si>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</si>
  <si>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</si>
  <si>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</si>
  <si>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</si>
  <si>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</si>
  <si>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</si>
  <si>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</si>
  <si>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</si>
  <si>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</si>
  <si>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</si>
  <si>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</si>
  <si>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</si>
  <si>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</si>
  <si>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</si>
  <si>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</si>
  <si>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</si>
  <si>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</si>
  <si>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</si>
  <si>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</si>
  <si>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</si>
  <si>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</si>
  <si>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</si>
  <si>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</si>
  <si>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</si>
  <si>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</si>
  <si>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</si>
  <si>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</si>
  <si>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</si>
  <si>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</si>
  <si>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</si>
  <si>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</si>
  <si>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</si>
  <si>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</si>
  <si>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</si>
  <si>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</si>
  <si>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</si>
  <si>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</si>
  <si>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</si>
  <si>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</si>
  <si>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</si>
  <si>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</si>
  <si>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</si>
  <si>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</si>
  <si>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</si>
  <si>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</si>
  <si>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</si>
  <si>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</si>
  <si>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</si>
  <si>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</si>
  <si>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</si>
  <si>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</si>
  <si>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</si>
  <si>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</si>
  <si>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</si>
  <si>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</si>
  <si>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</si>
  <si>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</si>
  <si>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</si>
  <si>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</si>
  <si>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</si>
  <si>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</si>
  <si>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</si>
  <si>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</si>
  <si>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</si>
  <si>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</si>
  <si>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</si>
  <si>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</si>
  <si>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</si>
  <si>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</si>
  <si>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</si>
  <si>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</si>
  <si>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</si>
  <si>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</si>
  <si>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</si>
  <si>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</si>
  <si>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</si>
  <si>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</si>
  <si>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</si>
  <si>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</si>
  <si>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</si>
  <si>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</si>
  <si>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</si>
  <si>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</si>
  <si>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</si>
  <si>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</si>
  <si>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</si>
  <si>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</si>
  <si>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</si>
  <si>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</si>
  <si>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</si>
  <si>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</si>
  <si>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</si>
  <si>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</si>
  <si>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</si>
  <si>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</si>
  <si>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</si>
  <si>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</si>
  <si>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</si>
  <si>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</si>
  <si>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</si>
  <si>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</si>
  <si>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</si>
  <si>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</si>
  <si>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</si>
  <si>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</si>
  <si>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</si>
  <si>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</si>
  <si>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</si>
  <si>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</si>
  <si>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</si>
  <si>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</si>
  <si>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</si>
  <si>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</si>
  <si>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</si>
  <si>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</si>
  <si>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</si>
  <si>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</si>
  <si>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</si>
  <si>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</si>
  <si>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</si>
  <si>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</si>
  <si>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</si>
  <si>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</si>
  <si>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</si>
  <si>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</si>
  <si>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</si>
  <si>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</si>
  <si>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</si>
  <si>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</si>
  <si>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</si>
  <si>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</si>
  <si>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</si>
  <si>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</si>
  <si>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</si>
  <si>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</si>
  <si>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</si>
  <si>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</si>
  <si>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</si>
  <si>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</si>
  <si>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</si>
  <si>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</si>
  <si>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</si>
  <si>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</si>
  <si>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</si>
  <si>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</si>
  <si>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</si>
  <si>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</si>
  <si>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</si>
  <si>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</si>
  <si>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</si>
  <si>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</si>
  <si>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</si>
  <si>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</si>
  <si>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</si>
  <si>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</si>
  <si>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</si>
  <si>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</si>
  <si>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</si>
  <si>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</si>
  <si>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</si>
  <si>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</si>
  <si>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</si>
  <si>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</si>
  <si>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</si>
  <si>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</si>
  <si>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</si>
  <si>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</si>
  <si>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</si>
  <si>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</si>
  <si>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</si>
  <si>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</si>
  <si>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</si>
  <si>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</si>
  <si>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</si>
  <si>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</si>
  <si>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</si>
  <si>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</si>
  <si>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</si>
  <si>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</si>
  <si>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</si>
  <si>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</si>
  <si>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</si>
  <si>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</si>
  <si>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</si>
  <si>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</si>
  <si>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</si>
  <si>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</si>
  <si>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</si>
  <si>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</si>
  <si>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</si>
  <si>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</si>
  <si>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</si>
  <si>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</si>
  <si>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</si>
  <si>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</si>
  <si>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</si>
  <si>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</si>
  <si>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</si>
  <si>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</si>
  <si>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</si>
  <si>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</si>
  <si>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</si>
  <si>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</si>
  <si>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</si>
  <si>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</si>
  <si>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</si>
  <si>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</si>
  <si>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</si>
  <si>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</si>
  <si>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</si>
  <si>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</si>
  <si>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</si>
  <si>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</si>
  <si>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</si>
  <si>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</si>
  <si>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</si>
  <si>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</si>
  <si>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</si>
  <si>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</si>
  <si>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</si>
  <si>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</si>
  <si>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</si>
  <si>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</si>
  <si>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</si>
  <si>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</si>
  <si>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</si>
  <si>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</si>
  <si>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</si>
  <si>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</si>
  <si>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</si>
  <si>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</si>
  <si>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</si>
  <si>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</si>
  <si>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</si>
  <si>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</si>
  <si>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</si>
  <si>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</si>
  <si>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</si>
  <si>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</si>
  <si>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</si>
  <si>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</si>
  <si>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</si>
  <si>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</si>
  <si>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</si>
  <si>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</si>
  <si>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</si>
  <si>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</si>
  <si>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</si>
  <si>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</si>
  <si>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</si>
  <si>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</si>
  <si>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</si>
  <si>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</si>
  <si>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</si>
  <si>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</si>
  <si>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</si>
  <si>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</si>
  <si>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</si>
  <si>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</si>
  <si>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</si>
  <si>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</si>
  <si>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</si>
  <si>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</si>
  <si>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</si>
  <si>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</si>
  <si>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</si>
  <si>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</si>
  <si>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</si>
  <si>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</si>
  <si>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</si>
  <si>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</si>
  <si>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</si>
  <si>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</si>
  <si>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</si>
  <si>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</si>
  <si>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</si>
  <si>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</si>
  <si>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</si>
  <si>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</si>
  <si>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</si>
  <si>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</si>
  <si>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</si>
  <si>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</si>
  <si>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</si>
  <si>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</si>
  <si>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</si>
  <si>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</si>
  <si>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</si>
  <si>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</si>
  <si>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</si>
  <si>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</si>
  <si>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</si>
  <si>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</si>
  <si>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</si>
  <si>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</si>
  <si>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</si>
  <si>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</si>
  <si>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</si>
  <si>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</si>
  <si>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</si>
  <si>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</si>
  <si>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</si>
  <si>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</si>
  <si>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</si>
  <si>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</si>
  <si>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</si>
  <si>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</si>
  <si>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</si>
  <si>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</si>
  <si>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</si>
  <si>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</si>
  <si>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</si>
  <si>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</si>
  <si>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</si>
  <si>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</si>
  <si>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</si>
  <si>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</si>
  <si>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</si>
  <si>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</si>
  <si>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</si>
  <si>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</si>
  <si>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</si>
  <si>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</si>
  <si>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</si>
  <si>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</si>
  <si>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</si>
  <si>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</si>
  <si>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</si>
  <si>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</si>
  <si>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</si>
  <si>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</si>
  <si>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</si>
  <si>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</si>
  <si>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</si>
  <si>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</si>
  <si>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</si>
  <si>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</si>
  <si>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</si>
  <si>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</si>
  <si>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</si>
  <si>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</si>
  <si>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</si>
  <si>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</si>
  <si>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</si>
  <si>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</si>
  <si>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</si>
  <si>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</si>
  <si>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</si>
  <si>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</si>
  <si>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</si>
  <si>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</si>
  <si>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</si>
  <si>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</si>
  <si>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</si>
  <si>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</si>
  <si>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</si>
  <si>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</si>
  <si>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</si>
  <si>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</si>
  <si>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</si>
  <si>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</si>
  <si>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</si>
  <si>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</si>
  <si>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</si>
  <si>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</si>
  <si>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</si>
  <si>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</si>
  <si>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</si>
  <si>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</si>
  <si>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</si>
  <si>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</si>
  <si>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</si>
  <si>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</si>
  <si>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</si>
  <si>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</si>
  <si>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</si>
  <si>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</si>
  <si>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</si>
  <si>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</si>
  <si>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</si>
  <si>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</si>
  <si>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</si>
  <si>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</si>
  <si>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</si>
  <si>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</si>
  <si>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</si>
  <si>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</si>
  <si>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</si>
  <si>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</si>
  <si>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</si>
  <si>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</si>
  <si>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</si>
  <si>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</si>
  <si>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</si>
  <si>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</si>
  <si>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</si>
  <si>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</si>
  <si>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</si>
  <si>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</si>
  <si>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</si>
  <si>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</si>
  <si>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</si>
  <si>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</si>
  <si>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</si>
  <si>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</si>
  <si>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</si>
  <si>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</si>
  <si>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</si>
  <si>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</si>
  <si>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</si>
  <si>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</si>
  <si>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</si>
  <si>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</si>
  <si>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</si>
  <si>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</si>
  <si>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</si>
  <si>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</si>
  <si>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</si>
  <si>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</si>
  <si>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</si>
  <si>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</si>
  <si>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</si>
  <si>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</si>
  <si>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</si>
  <si>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</si>
  <si>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</si>
  <si>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</si>
  <si>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</si>
  <si>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</si>
  <si>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</si>
  <si>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</si>
  <si>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</si>
  <si>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</si>
  <si>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</si>
  <si>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</si>
  <si>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</si>
  <si>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</si>
  <si>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</si>
  <si>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</si>
  <si>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</si>
  <si>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</si>
  <si>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</si>
  <si>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</si>
  <si>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</si>
  <si>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</si>
  <si>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</si>
  <si>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</si>
  <si>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</si>
  <si>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</si>
  <si>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</si>
  <si>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</si>
  <si>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</si>
  <si>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</si>
  <si>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</si>
  <si>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</si>
  <si>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</si>
  <si>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</si>
  <si>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</si>
  <si>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</si>
  <si>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</si>
  <si>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</si>
  <si>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</si>
  <si>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</si>
  <si>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</si>
  <si>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</si>
  <si>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</si>
  <si>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</si>
  <si>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</si>
  <si>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</si>
  <si>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</si>
  <si>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</si>
  <si>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</si>
  <si>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</si>
  <si>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</si>
  <si>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</si>
  <si>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</si>
  <si>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</si>
  <si>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</si>
  <si>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</si>
  <si>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</si>
  <si>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</si>
  <si>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</si>
  <si>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</si>
  <si>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</si>
  <si>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</si>
  <si>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</si>
  <si>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</si>
  <si>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</si>
  <si>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</si>
  <si>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</si>
  <si>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</si>
  <si>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</si>
  <si>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</si>
  <si>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</si>
  <si>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</si>
  <si>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</si>
  <si>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</si>
  <si>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</si>
  <si>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</si>
  <si>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</si>
  <si>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</si>
  <si>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</si>
  <si>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</si>
  <si>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</si>
  <si>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</si>
  <si>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</si>
  <si>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</si>
  <si>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</si>
  <si>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</si>
  <si>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</si>
  <si>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</si>
  <si>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</si>
  <si>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</si>
  <si>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</si>
  <si>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</si>
  <si>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</si>
  <si>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</si>
  <si>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</si>
  <si>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</si>
  <si>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</si>
  <si>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</si>
  <si>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</si>
  <si>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</si>
  <si>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</si>
  <si>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</si>
  <si>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</si>
  <si>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</si>
  <si>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</si>
  <si>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</si>
  <si>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</si>
  <si>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</si>
  <si>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</si>
  <si>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</si>
  <si>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</si>
  <si>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</si>
  <si>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</si>
  <si>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</si>
  <si>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</si>
  <si>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</si>
  <si>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</si>
  <si>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</si>
  <si>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</si>
  <si>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</si>
  <si>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</si>
  <si>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</si>
  <si>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</si>
  <si>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</si>
  <si>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</si>
  <si>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</si>
  <si>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</si>
  <si>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</si>
  <si>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</si>
  <si>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</si>
  <si>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</si>
  <si>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</si>
  <si>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</si>
  <si>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</si>
  <si>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</si>
  <si>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</si>
  <si>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</si>
  <si>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</si>
  <si>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</si>
  <si>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</si>
  <si>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</si>
  <si>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</si>
  <si>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</si>
  <si>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</si>
  <si>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</si>
  <si>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</si>
  <si>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</si>
  <si>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</si>
  <si>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</si>
  <si>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</si>
  <si>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</si>
  <si>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</si>
  <si>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</si>
  <si>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</si>
  <si>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</si>
  <si>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</si>
  <si>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</si>
  <si>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</si>
  <si>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</si>
  <si>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</si>
  <si>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</si>
  <si>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</si>
  <si>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</si>
  <si>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</si>
  <si>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</si>
  <si>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</si>
  <si>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</si>
  <si>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</si>
  <si>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</si>
  <si>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</si>
  <si>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</si>
  <si>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</si>
  <si>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</si>
  <si>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</si>
  <si>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</si>
  <si>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</si>
  <si>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</si>
  <si>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</si>
  <si>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</si>
  <si>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</si>
  <si>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</si>
  <si>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</si>
  <si>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</si>
  <si>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</si>
  <si>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</si>
  <si>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</si>
  <si>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</si>
  <si>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</si>
  <si>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</si>
  <si>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</si>
  <si>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</si>
  <si>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</si>
  <si>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</si>
  <si>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</si>
  <si>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</si>
  <si>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</si>
  <si>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</si>
  <si>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</si>
  <si>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</si>
  <si>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</si>
  <si>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</si>
  <si>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</si>
  <si>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</si>
  <si>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</si>
  <si>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</si>
  <si>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</si>
  <si>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</si>
  <si>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</si>
  <si>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</si>
  <si>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</si>
  <si>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</si>
  <si>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</si>
  <si>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</si>
  <si>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</si>
  <si>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</si>
  <si>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</si>
  <si>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</si>
  <si>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</si>
  <si>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</si>
  <si>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</si>
  <si>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</si>
  <si>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</si>
  <si>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</si>
  <si>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</si>
  <si>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</si>
  <si>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</si>
  <si>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</si>
  <si>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</si>
  <si>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</si>
  <si>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</si>
  <si>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</si>
  <si>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</si>
  <si>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</si>
  <si>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</si>
  <si>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</si>
  <si>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</si>
  <si>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</si>
  <si>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</si>
  <si>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</si>
  <si>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</si>
  <si>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</si>
  <si>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</si>
  <si>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</si>
  <si>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</si>
  <si>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</si>
  <si>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</si>
  <si>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</si>
  <si>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</si>
  <si>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</si>
  <si>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</si>
  <si>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</si>
  <si>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</si>
  <si>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</si>
  <si>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</si>
  <si>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</si>
  <si>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</si>
  <si>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</si>
  <si>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</si>
  <si>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</si>
  <si>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</si>
  <si>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</si>
  <si>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</si>
  <si>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</si>
  <si>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</si>
  <si>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</si>
  <si>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</si>
  <si>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</si>
  <si>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</si>
  <si>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</si>
  <si>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</si>
  <si>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</si>
  <si>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</si>
  <si>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</si>
  <si>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</si>
  <si>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</si>
  <si>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</si>
  <si>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</si>
  <si>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</si>
  <si>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</si>
  <si>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</si>
  <si>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</si>
  <si>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</si>
  <si>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</si>
  <si>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</si>
  <si>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</si>
  <si>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</si>
  <si>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</si>
  <si>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</si>
  <si>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</si>
  <si>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</si>
  <si>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</si>
  <si>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</si>
  <si>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</si>
  <si>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</si>
  <si>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</si>
  <si>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</si>
  <si>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</si>
  <si>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</si>
  <si>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</si>
  <si>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</si>
  <si>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</si>
  <si>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</si>
  <si>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</si>
  <si>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</si>
  <si>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</si>
  <si>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</si>
  <si>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</si>
  <si>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</si>
  <si>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</si>
  <si>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</si>
  <si>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</si>
  <si>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</si>
  <si>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</si>
  <si>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</si>
  <si>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</si>
  <si>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</si>
  <si>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</si>
  <si>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</si>
  <si>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</si>
  <si>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</si>
  <si>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</si>
  <si>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</si>
  <si>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</si>
  <si>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</si>
  <si>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</si>
  <si>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</si>
  <si>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</si>
  <si>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</si>
  <si>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</si>
  <si>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</si>
  <si>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</si>
  <si>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</si>
  <si>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</si>
  <si>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</si>
  <si>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</si>
  <si>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</si>
  <si>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</si>
  <si>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</si>
  <si>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</si>
  <si>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</si>
  <si>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</si>
  <si>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</si>
  <si>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</si>
  <si>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</si>
  <si>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</si>
  <si>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</si>
  <si>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</si>
  <si>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</si>
  <si>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</si>
  <si>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</si>
  <si>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</si>
  <si>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</si>
  <si>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</si>
  <si>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</si>
  <si>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</si>
  <si>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</si>
  <si>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</si>
  <si>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</si>
  <si>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</si>
  <si>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</si>
  <si>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</si>
  <si>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</si>
  <si>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</si>
  <si>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</si>
  <si>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</si>
  <si>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</si>
  <si>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</si>
  <si>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</si>
  <si>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</si>
  <si>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</si>
  <si>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</si>
  <si>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</si>
  <si>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</si>
  <si>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</si>
  <si>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</si>
  <si>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</si>
  <si>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</si>
  <si>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</si>
  <si>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</si>
  <si>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</si>
  <si>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</si>
  <si>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</si>
  <si>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</si>
  <si>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</si>
  <si>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</si>
  <si>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</si>
  <si>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</si>
  <si>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</si>
  <si>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</si>
  <si>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</si>
  <si>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</si>
  <si>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</si>
  <si>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</si>
  <si>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</si>
  <si>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</si>
  <si>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</si>
  <si>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</si>
  <si>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</si>
  <si>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</si>
  <si>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</si>
  <si>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</si>
  <si>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</si>
  <si>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</si>
  <si>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</si>
  <si>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</si>
  <si>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</si>
  <si>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</si>
  <si>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</si>
  <si>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</si>
  <si>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</si>
  <si>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</si>
  <si>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</si>
  <si>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</si>
  <si>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</si>
  <si>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</si>
  <si>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</si>
  <si>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</si>
  <si>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</si>
  <si>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</si>
  <si>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</si>
  <si>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</si>
  <si>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</si>
  <si>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</si>
  <si>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</si>
  <si>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</si>
  <si>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</si>
  <si>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</si>
  <si>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</si>
  <si>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</si>
  <si>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</si>
  <si>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</si>
  <si>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</si>
  <si>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</si>
  <si>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</si>
  <si>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</si>
  <si>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</si>
  <si>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</si>
  <si>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</si>
  <si>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</si>
  <si>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</si>
  <si>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</si>
  <si>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</si>
  <si>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</si>
  <si>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</si>
  <si>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</si>
  <si>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</si>
  <si>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</si>
  <si>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</si>
  <si>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</si>
  <si>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</si>
  <si>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</si>
  <si>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</si>
  <si>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</si>
  <si>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</si>
  <si>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</si>
  <si>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</si>
  <si>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</si>
  <si>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</si>
  <si>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</si>
  <si>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</si>
  <si>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</si>
  <si>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</si>
  <si>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</si>
  <si>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</si>
  <si>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</si>
  <si>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</si>
  <si>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</si>
  <si>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</si>
  <si>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</si>
  <si>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</si>
  <si>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</si>
  <si>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</si>
  <si>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</si>
  <si>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</si>
  <si>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</si>
  <si>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</si>
  <si>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</si>
  <si>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</si>
  <si>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</si>
  <si>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</si>
  <si>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</si>
  <si>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</si>
  <si>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</si>
  <si>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</si>
  <si>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</si>
  <si>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</si>
  <si>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</si>
  <si>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</si>
  <si>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</si>
  <si>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</si>
  <si>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</si>
  <si>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</si>
  <si>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</si>
  <si>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</si>
  <si>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</si>
  <si>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</si>
  <si>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</si>
  <si>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</si>
  <si>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</si>
  <si>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</si>
  <si>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</si>
  <si>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</si>
  <si>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</si>
  <si>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</si>
  <si>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</si>
  <si>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</si>
  <si>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</si>
  <si>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</si>
  <si>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</si>
  <si>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</si>
  <si>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</si>
  <si>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</si>
  <si>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</si>
  <si>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</si>
  <si>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</si>
  <si>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</si>
  <si>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</si>
  <si>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</si>
  <si>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</si>
  <si>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</si>
  <si>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</si>
  <si>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</si>
  <si>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</si>
  <si>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</si>
  <si>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</si>
  <si>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</si>
  <si>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</si>
  <si>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</si>
  <si>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</si>
  <si>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</si>
  <si>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</si>
  <si>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</si>
  <si>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</si>
  <si>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</si>
  <si>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</si>
  <si>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</si>
  <si>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</si>
  <si>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</si>
  <si>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</si>
  <si>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</si>
  <si>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</si>
  <si>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</si>
  <si>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</si>
  <si>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</si>
  <si>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</si>
  <si>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</si>
  <si>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</si>
  <si>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</si>
  <si>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</si>
  <si>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</si>
  <si>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</si>
  <si>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</si>
  <si>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</si>
  <si>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</si>
  <si>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</si>
  <si>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</si>
  <si>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</si>
  <si>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</si>
  <si>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</si>
  <si>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</si>
  <si>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</si>
  <si>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</si>
  <si>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</si>
  <si>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</si>
  <si>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</si>
  <si>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</si>
  <si>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</si>
  <si>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</si>
  <si>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</si>
  <si>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</si>
  <si>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</si>
  <si>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</si>
  <si>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</si>
  <si>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</si>
  <si>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</si>
  <si>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</si>
  <si>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</si>
  <si>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</si>
  <si>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</si>
  <si>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</si>
  <si>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</si>
  <si>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</si>
  <si>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</si>
  <si>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</si>
  <si>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</si>
  <si>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</si>
  <si>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</si>
  <si>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</si>
  <si>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</si>
  <si>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</si>
  <si>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</si>
  <si>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</si>
  <si>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</si>
  <si>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</si>
  <si>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</si>
  <si>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</si>
  <si>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</si>
  <si>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</si>
  <si>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</si>
  <si>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</si>
  <si>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</si>
  <si>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</si>
  <si>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</si>
  <si>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</si>
  <si>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</si>
  <si>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</si>
  <si>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</si>
  <si>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</si>
  <si>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</si>
  <si>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</si>
  <si>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</si>
  <si>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</si>
  <si>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</si>
  <si>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</si>
  <si>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</si>
  <si>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</si>
  <si>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</si>
  <si>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</si>
  <si>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</si>
  <si>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</si>
  <si>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</si>
  <si>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</si>
  <si>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</si>
  <si>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</si>
  <si>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</si>
  <si>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</si>
  <si>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</si>
  <si>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</si>
  <si>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</si>
  <si>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</si>
  <si>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</si>
  <si>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</si>
  <si>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</si>
  <si>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</si>
  <si>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</si>
  <si>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</si>
  <si>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</si>
  <si>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</si>
  <si>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</si>
  <si>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</si>
  <si>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</si>
  <si>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</si>
  <si>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</si>
  <si>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</si>
  <si>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</si>
  <si>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</si>
  <si>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</si>
  <si>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</si>
  <si>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</si>
  <si>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</si>
  <si>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</si>
  <si>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</si>
  <si>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</si>
  <si>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</si>
  <si>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</si>
  <si>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</si>
  <si>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</si>
  <si>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</si>
  <si>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</si>
  <si>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</si>
  <si>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</si>
  <si>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</si>
  <si>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</si>
  <si>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</si>
  <si>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</si>
  <si>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</si>
  <si>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</si>
  <si>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</si>
  <si>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</si>
  <si>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</si>
  <si>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</si>
  <si>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</si>
  <si>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</si>
  <si>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</si>
  <si>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</si>
  <si>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</si>
  <si>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</si>
  <si>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</si>
  <si>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</si>
  <si>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</si>
  <si>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</si>
  <si>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</si>
  <si>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</si>
  <si>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</si>
  <si>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</si>
  <si>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</si>
  <si>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</si>
  <si>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</si>
  <si>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</si>
  <si>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</si>
  <si>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</si>
  <si>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</si>
  <si>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</si>
  <si>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</si>
  <si>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</si>
  <si>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</si>
  <si>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</si>
  <si>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</si>
  <si>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</si>
  <si>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</si>
  <si>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</si>
  <si>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</si>
  <si>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</si>
  <si>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</si>
  <si>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</si>
  <si>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</si>
  <si>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</si>
  <si>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</si>
  <si>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</si>
  <si>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</si>
  <si>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</si>
  <si>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</si>
  <si>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</si>
  <si>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</si>
  <si>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</si>
  <si>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</si>
  <si>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</si>
  <si>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</si>
  <si>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</si>
  <si>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</si>
  <si>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</si>
  <si>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</si>
  <si>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</si>
  <si>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</si>
  <si>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</si>
  <si>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</si>
  <si>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</si>
  <si>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</si>
  <si>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</si>
  <si>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</si>
  <si>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</si>
  <si>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</si>
  <si>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</si>
  <si>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</si>
  <si>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</si>
  <si>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</si>
  <si>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</si>
  <si>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</si>
  <si>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</si>
  <si>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</si>
  <si>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</si>
  <si>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</si>
  <si>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</si>
  <si>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</si>
  <si>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</si>
  <si>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</si>
  <si>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</si>
  <si>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</si>
  <si>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</si>
  <si>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</si>
  <si>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</si>
  <si>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</si>
  <si>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</si>
  <si>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</si>
  <si>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</si>
  <si>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</si>
  <si>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</si>
  <si>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</si>
  <si>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</si>
  <si>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</si>
  <si>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</si>
  <si>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</si>
  <si>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</si>
  <si>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</si>
  <si>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</si>
  <si>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</si>
  <si>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</si>
  <si>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</si>
  <si>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</si>
  <si>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</si>
  <si>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</si>
  <si>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</si>
  <si>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</si>
  <si>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</si>
  <si>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</si>
  <si>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</si>
  <si>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</si>
  <si>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</si>
  <si>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</si>
  <si>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</si>
  <si>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</si>
  <si>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</si>
  <si>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</si>
  <si>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</si>
  <si>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</si>
  <si>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</si>
  <si>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</si>
  <si>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</si>
  <si>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</si>
  <si>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</si>
  <si>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</si>
  <si>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</si>
  <si>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</si>
  <si>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</si>
  <si>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</si>
  <si>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</si>
  <si>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</si>
  <si>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</si>
  <si>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</si>
  <si>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</si>
  <si>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</si>
  <si>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</si>
  <si>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</si>
  <si>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</si>
  <si>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</si>
  <si>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</si>
  <si>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</si>
  <si>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</si>
  <si>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</si>
  <si>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</si>
  <si>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</si>
  <si>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</si>
  <si>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</si>
  <si>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</si>
  <si>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</si>
  <si>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</si>
  <si>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</si>
  <si>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</si>
  <si>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</si>
  <si>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</si>
  <si>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</si>
  <si>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</si>
  <si>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</si>
  <si>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</si>
  <si>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</si>
  <si>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</si>
  <si>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</si>
  <si>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</si>
  <si>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</si>
  <si>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</si>
  <si>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</si>
  <si>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</si>
  <si>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</si>
  <si>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</si>
  <si>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</si>
  <si>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</si>
  <si>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</si>
  <si>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</si>
  <si>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</si>
  <si>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</si>
  <si>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</si>
  <si>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</si>
  <si>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</si>
  <si>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</si>
  <si>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</si>
  <si>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</si>
  <si>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</si>
  <si>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</si>
  <si>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</si>
  <si>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</si>
  <si>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</si>
  <si>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</si>
  <si>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</si>
  <si>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</si>
  <si>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</si>
  <si>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</si>
  <si>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</si>
  <si>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</si>
  <si>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</si>
  <si>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</si>
  <si>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</si>
  <si>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</si>
  <si>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</si>
  <si>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</si>
  <si>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</si>
  <si>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</si>
  <si>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</si>
  <si>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</si>
  <si>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</si>
  <si>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</si>
  <si>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</si>
  <si>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</si>
  <si>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</si>
  <si>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</si>
  <si>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</si>
  <si>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</si>
  <si>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</si>
  <si>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</si>
  <si>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</si>
  <si>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</si>
  <si>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</si>
  <si>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</si>
  <si>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</si>
  <si>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</si>
  <si>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</si>
  <si>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</si>
  <si>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</si>
  <si>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</si>
  <si>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</si>
  <si>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</si>
  <si>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</si>
  <si>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</si>
  <si>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</si>
  <si>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</si>
  <si>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</si>
  <si>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</si>
  <si>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</si>
  <si>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</si>
  <si>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</si>
  <si>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</si>
  <si>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</si>
  <si>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</si>
  <si>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</si>
  <si>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</si>
  <si>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</si>
  <si>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</si>
  <si>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</si>
  <si>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</si>
  <si>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</si>
  <si>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</si>
  <si>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</si>
  <si>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</si>
  <si>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</si>
  <si>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</si>
  <si>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</si>
  <si>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</si>
  <si>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</si>
  <si>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</si>
  <si>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</si>
  <si>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</si>
  <si>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</si>
  <si>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</si>
  <si>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</si>
  <si>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</si>
  <si>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</si>
  <si>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</si>
  <si>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</si>
  <si>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</si>
  <si>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</si>
  <si>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</si>
  <si>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</si>
  <si>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</si>
  <si>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</si>
  <si>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</si>
  <si>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</si>
  <si>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</si>
  <si>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</si>
  <si>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</si>
  <si>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</si>
  <si>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</si>
  <si>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</si>
  <si>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</si>
  <si>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</si>
  <si>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</si>
  <si>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</si>
  <si>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</si>
  <si>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</si>
  <si>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</si>
  <si>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</si>
  <si>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</si>
  <si>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</si>
  <si>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</si>
  <si>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</si>
  <si>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</si>
  <si>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</si>
  <si>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</si>
  <si>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</si>
  <si>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</si>
  <si>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</si>
  <si>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</si>
  <si>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</si>
  <si>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</si>
  <si>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</si>
  <si>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</si>
  <si>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</si>
  <si>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</si>
  <si>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</si>
  <si>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</si>
  <si>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</si>
  <si>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</si>
  <si>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</si>
  <si>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</si>
  <si>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</si>
  <si>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</si>
  <si>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</si>
  <si>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</si>
  <si>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</si>
  <si>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</si>
  <si>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</si>
  <si>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</si>
  <si>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</si>
  <si>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</si>
  <si>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</si>
  <si>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</si>
  <si>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</si>
  <si>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</si>
  <si>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</si>
  <si>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</si>
  <si>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</si>
  <si>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</si>
  <si>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</si>
  <si>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</si>
  <si>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</si>
  <si>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</si>
  <si>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</si>
  <si>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</si>
  <si>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</si>
  <si>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</si>
  <si>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</si>
  <si>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</si>
  <si>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</si>
  <si>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</si>
  <si>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</si>
  <si>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</si>
  <si>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</si>
  <si>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</si>
  <si>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</si>
  <si>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</si>
  <si>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</si>
  <si>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</si>
  <si>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</si>
  <si>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</si>
  <si>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</si>
  <si>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</si>
  <si>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</si>
  <si>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</si>
  <si>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</si>
  <si>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</si>
  <si>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</si>
  <si>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</si>
  <si>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</si>
  <si>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</si>
  <si>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</si>
  <si>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</si>
  <si>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</si>
  <si>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</si>
  <si>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</si>
  <si>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</si>
  <si>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</si>
  <si>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</si>
  <si>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</si>
  <si>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</si>
  <si>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</si>
  <si>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</si>
  <si>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</si>
  <si>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</si>
  <si>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</si>
  <si>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</si>
  <si>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</si>
  <si>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</si>
  <si>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</si>
  <si>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</si>
  <si>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</si>
  <si>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</si>
  <si>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</si>
  <si>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</si>
  <si>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</si>
  <si>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</si>
  <si>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</si>
  <si>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</si>
  <si>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</si>
  <si>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</si>
  <si>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</si>
  <si>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</si>
  <si>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</si>
  <si>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</si>
  <si>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</si>
  <si>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</si>
  <si>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</si>
  <si>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</si>
  <si>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</si>
  <si>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</si>
  <si>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</si>
  <si>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</si>
  <si>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</si>
  <si>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</si>
  <si>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</si>
  <si>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</si>
  <si>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</si>
  <si>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</si>
  <si>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</si>
  <si>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</si>
  <si>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</si>
  <si>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</si>
  <si>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</si>
  <si>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</si>
  <si>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</si>
  <si>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</si>
  <si>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</si>
  <si>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</si>
  <si>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</si>
  <si>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</si>
  <si>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</si>
  <si>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</si>
  <si>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</si>
  <si>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</si>
  <si>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</si>
  <si>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</si>
  <si>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</si>
  <si>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</si>
  <si>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</si>
  <si>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</si>
  <si>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</si>
  <si>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</si>
  <si>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</si>
  <si>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</si>
  <si>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</si>
  <si>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</si>
  <si>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</si>
  <si>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</si>
  <si>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</si>
  <si>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</si>
  <si>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</si>
  <si>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</si>
  <si>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</si>
  <si>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</si>
  <si>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</si>
  <si>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</si>
  <si>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</si>
  <si>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</si>
  <si>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</si>
  <si>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</si>
  <si>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</si>
  <si>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</si>
  <si>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</si>
  <si>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</si>
  <si>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</si>
  <si>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</si>
  <si>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</si>
  <si>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</si>
  <si>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</si>
  <si>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</si>
  <si>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</si>
  <si>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</si>
  <si>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</si>
  <si>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</si>
  <si>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</si>
  <si>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</si>
  <si>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</si>
  <si>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</si>
  <si>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</si>
  <si>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</si>
  <si>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</si>
  <si>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</si>
  <si>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</si>
  <si>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</si>
  <si>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</si>
  <si>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</si>
  <si>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</si>
  <si>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</si>
  <si>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</si>
  <si>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</si>
  <si>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</si>
  <si>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</si>
  <si>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</si>
  <si>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</si>
  <si>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</si>
  <si>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</si>
  <si>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</si>
  <si>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</si>
  <si>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</si>
  <si>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</si>
  <si>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</si>
  <si>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</si>
  <si>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</si>
  <si>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</si>
  <si>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</si>
  <si>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</si>
  <si>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</si>
  <si>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</si>
  <si>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</si>
  <si>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</si>
  <si>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</si>
  <si>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</si>
  <si>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</si>
  <si>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</si>
  <si>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</si>
  <si>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</si>
  <si>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</si>
  <si>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</si>
  <si>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</si>
  <si>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</si>
  <si>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</si>
  <si>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</si>
  <si>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</si>
  <si>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</si>
  <si>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</si>
  <si>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</si>
  <si>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</si>
  <si>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</si>
  <si>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</si>
  <si>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</si>
  <si>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</si>
  <si>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</si>
  <si>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</si>
  <si>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</si>
  <si>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</si>
  <si>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</si>
  <si>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</si>
  <si>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</si>
  <si>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</si>
  <si>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</si>
  <si>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</si>
  <si>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</si>
  <si>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</si>
  <si>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</si>
  <si>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</si>
  <si>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</si>
  <si>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</si>
  <si>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</si>
  <si>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</si>
  <si>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</si>
  <si>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</si>
  <si>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</si>
  <si>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</si>
  <si>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</si>
  <si>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</si>
  <si>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</si>
  <si>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</si>
  <si>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</si>
  <si>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</si>
  <si>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</si>
  <si>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</si>
  <si>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</si>
  <si>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</si>
  <si>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</si>
  <si>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</si>
  <si>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</si>
  <si>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</si>
  <si>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</si>
  <si>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</si>
  <si>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</si>
  <si>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</si>
  <si>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</si>
  <si>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</si>
  <si>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</si>
  <si>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</si>
  <si>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</si>
  <si>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</si>
  <si>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</si>
  <si>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</si>
  <si>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</si>
  <si>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</si>
  <si>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</si>
  <si>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</si>
  <si>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</si>
  <si>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</si>
  <si>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</si>
  <si>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</si>
  <si>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</si>
  <si>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</si>
  <si>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</si>
  <si>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</si>
  <si>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</si>
  <si>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</si>
  <si>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</si>
  <si>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</si>
  <si>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</si>
  <si>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</si>
  <si>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</si>
  <si>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</si>
  <si>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</si>
  <si>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</si>
  <si>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</si>
  <si>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</si>
  <si>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</si>
  <si>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</si>
  <si>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</si>
  <si>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</si>
  <si>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</si>
  <si>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</si>
  <si>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</si>
  <si>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</si>
  <si>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</si>
  <si>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</si>
  <si>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</si>
  <si>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</si>
  <si>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</si>
  <si>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</si>
  <si>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</si>
  <si>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</si>
  <si>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</si>
  <si>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</si>
  <si>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</si>
  <si>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</si>
  <si>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</si>
  <si>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</si>
  <si>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</si>
  <si>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</si>
  <si>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</si>
  <si>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</si>
  <si>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</si>
  <si>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</si>
  <si>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</si>
  <si>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</si>
  <si>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</si>
  <si>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</si>
  <si>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</si>
  <si>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</si>
  <si>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</si>
  <si>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</si>
  <si>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</si>
  <si>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</si>
  <si>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</si>
  <si>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</si>
  <si>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</si>
  <si>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</si>
  <si>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</si>
  <si>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</si>
  <si>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</si>
  <si>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</si>
  <si>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</si>
  <si>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</si>
  <si>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</si>
  <si>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</si>
  <si>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</si>
  <si>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</si>
  <si>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</si>
  <si>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</si>
  <si>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</si>
  <si>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</si>
  <si>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</si>
  <si>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</si>
  <si>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</si>
  <si>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</si>
  <si>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</si>
  <si>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</si>
  <si>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</si>
  <si>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</si>
  <si>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</si>
  <si>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</si>
  <si>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</si>
  <si>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</si>
  <si>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</si>
  <si>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</si>
  <si>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</si>
  <si>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</si>
  <si>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</si>
  <si>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</si>
  <si>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</si>
  <si>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</si>
  <si>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</si>
  <si>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</si>
  <si>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</si>
  <si>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</si>
  <si>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</si>
  <si>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</si>
  <si>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</si>
  <si>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</si>
  <si>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</si>
  <si>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</si>
  <si>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</si>
  <si>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</si>
  <si>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</si>
  <si>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</si>
  <si>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</si>
  <si>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</si>
  <si>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</si>
  <si>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</si>
  <si>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</si>
  <si>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</si>
  <si>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</si>
  <si>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</si>
  <si>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</si>
  <si>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</si>
  <si>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</si>
  <si>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</si>
  <si>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</si>
  <si>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</si>
  <si>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</si>
  <si>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</si>
  <si>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</si>
  <si>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</si>
  <si>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</si>
  <si>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</si>
  <si>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</si>
  <si>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</si>
  <si>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</si>
  <si>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</si>
  <si>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</si>
  <si>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</si>
  <si>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</si>
  <si>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</si>
  <si>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</si>
  <si>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</si>
  <si>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</si>
  <si>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</si>
  <si>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</si>
  <si>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</si>
  <si>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</si>
  <si>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</si>
  <si>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</si>
  <si>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</si>
  <si>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</si>
  <si>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</si>
  <si>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</si>
  <si>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</si>
  <si>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</si>
  <si>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</si>
  <si>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</si>
  <si>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</si>
  <si>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</si>
  <si>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</si>
  <si>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</si>
  <si>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</si>
  <si>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</si>
  <si>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</si>
  <si>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</si>
  <si>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</si>
  <si>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</si>
  <si>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</si>
  <si>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</si>
  <si>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</si>
  <si>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</si>
  <si>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</si>
  <si>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</si>
  <si>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</si>
  <si>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</si>
  <si>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</si>
  <si>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</si>
  <si>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</si>
  <si>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</si>
  <si>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</si>
  <si>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</si>
  <si>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</si>
  <si>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</si>
  <si>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</si>
  <si>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</si>
  <si>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</si>
  <si>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</si>
  <si>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</si>
  <si>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</si>
  <si>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</si>
  <si>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</si>
  <si>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</si>
  <si>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</si>
  <si>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</si>
  <si>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</si>
  <si>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</si>
  <si>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</si>
  <si>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</si>
  <si>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</si>
  <si>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</si>
  <si>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</si>
  <si>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</si>
  <si>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</si>
  <si>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</si>
  <si>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</si>
  <si>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</si>
  <si>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</si>
  <si>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</si>
  <si>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</si>
  <si>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</si>
  <si>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</si>
  <si>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</si>
  <si>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</si>
  <si>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</si>
  <si>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</si>
  <si>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</si>
  <si>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</si>
  <si>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</si>
  <si>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</si>
  <si>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</si>
  <si>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</si>
  <si>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</si>
  <si>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</si>
  <si>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</si>
  <si>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</si>
  <si>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</si>
  <si>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</si>
  <si>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</si>
  <si>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</si>
  <si>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</si>
  <si>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</si>
  <si>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</si>
  <si>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</si>
  <si>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</si>
  <si>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</si>
  <si>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</si>
  <si>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</si>
  <si>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</si>
  <si>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</si>
  <si>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</si>
  <si>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</si>
  <si>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</si>
  <si>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</si>
  <si>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</si>
  <si>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</si>
  <si>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</si>
  <si>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</si>
  <si>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</si>
  <si>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</si>
  <si>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</si>
  <si>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</si>
  <si>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</si>
  <si>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</si>
  <si>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</si>
  <si>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</si>
  <si>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</si>
  <si>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</si>
  <si>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</si>
  <si>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</si>
  <si>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</si>
  <si>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</si>
  <si>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</si>
  <si>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</si>
  <si>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</si>
  <si>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</si>
  <si>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</si>
  <si>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</si>
  <si>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</si>
  <si>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</si>
  <si>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</si>
  <si>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</si>
  <si>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</si>
  <si>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</si>
  <si>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</si>
  <si>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</si>
  <si>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</si>
  <si>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</si>
  <si>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</si>
  <si>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</si>
  <si>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</si>
  <si>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</si>
  <si>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</si>
  <si>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</si>
  <si>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</si>
  <si>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</si>
  <si>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</si>
  <si>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</si>
  <si>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</si>
  <si>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</si>
  <si>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</si>
  <si>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</si>
  <si>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</si>
  <si>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</si>
  <si>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</si>
  <si>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</si>
  <si>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</si>
  <si>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</si>
  <si>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</si>
  <si>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</si>
  <si>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</si>
  <si>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</si>
  <si>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</si>
  <si>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</si>
  <si>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</si>
  <si>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</si>
  <si>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</si>
  <si>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</si>
  <si>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</si>
  <si>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</si>
  <si>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</si>
  <si>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</si>
  <si>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</si>
  <si>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</si>
  <si>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</si>
  <si>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</si>
  <si>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</si>
  <si>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</si>
  <si>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</si>
  <si>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</si>
  <si>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</si>
  <si>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</si>
  <si>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</si>
  <si>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</si>
  <si>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</si>
  <si>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</si>
  <si>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</si>
  <si>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</si>
  <si>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</si>
  <si>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</si>
  <si>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</si>
  <si>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</si>
  <si>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</si>
  <si>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</si>
  <si>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</si>
  <si>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</si>
  <si>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</si>
  <si>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</si>
  <si>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</si>
  <si>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</si>
  <si>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</si>
  <si>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</si>
  <si>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</si>
  <si>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</si>
  <si>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</si>
  <si>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</si>
  <si>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</si>
  <si>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</si>
  <si>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</si>
  <si>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</si>
  <si>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</si>
  <si>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</si>
  <si>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</si>
  <si>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</si>
  <si>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</si>
  <si>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</si>
  <si>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</si>
  <si>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</si>
  <si>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</si>
  <si>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</si>
  <si>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</si>
  <si>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</si>
  <si>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</si>
  <si>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</si>
  <si>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</si>
  <si>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</si>
  <si>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</si>
  <si>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</si>
  <si>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</si>
  <si>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</si>
  <si>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</si>
  <si>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</si>
  <si>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</si>
  <si>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</si>
  <si>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</si>
  <si>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</si>
  <si>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</si>
  <si>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</si>
  <si>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</si>
  <si>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</si>
  <si>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</si>
  <si>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</si>
  <si>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</si>
  <si>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</si>
  <si>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</si>
  <si>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</si>
  <si>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</si>
  <si>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</si>
  <si>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</si>
  <si>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</si>
  <si>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</si>
  <si>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</si>
  <si>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</si>
  <si>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</si>
  <si>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</si>
  <si>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</si>
  <si>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</si>
  <si>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</si>
  <si>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</si>
  <si>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</si>
  <si>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</si>
  <si>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</si>
  <si>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</si>
  <si>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</si>
  <si>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</si>
  <si>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</si>
  <si>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</si>
  <si>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</si>
  <si>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</si>
  <si>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</si>
  <si>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</si>
  <si>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</si>
  <si>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</si>
  <si>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</si>
  <si>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</si>
  <si>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</si>
  <si>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</si>
  <si>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</si>
  <si>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</si>
  <si>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</si>
  <si>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</si>
  <si>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</si>
  <si>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</si>
  <si>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</si>
  <si>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</si>
  <si>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</si>
  <si>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</si>
  <si>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</si>
  <si>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</si>
  <si>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</si>
  <si>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</si>
  <si>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</si>
  <si>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</si>
  <si>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</si>
  <si>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</si>
  <si>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</si>
  <si>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</si>
  <si>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</si>
  <si>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</si>
  <si>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</si>
  <si>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</si>
  <si>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</si>
  <si>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</si>
  <si>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</si>
  <si>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</si>
  <si>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</si>
  <si>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</si>
  <si>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</si>
  <si>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</si>
  <si>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</si>
  <si>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</si>
  <si>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</si>
  <si>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</si>
  <si>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</si>
  <si>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</si>
  <si>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</si>
  <si>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</si>
  <si>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</si>
  <si>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</si>
  <si>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</si>
  <si>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</si>
  <si>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</si>
  <si>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</si>
  <si>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</si>
  <si>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</si>
  <si>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</si>
  <si>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</si>
  <si>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</si>
  <si>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</si>
  <si>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</si>
  <si>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</si>
  <si>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</si>
  <si>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</si>
  <si>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</si>
  <si>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</si>
  <si>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</si>
  <si>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</si>
  <si>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</si>
  <si>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</si>
  <si>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</si>
  <si>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</si>
  <si>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</si>
  <si>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</si>
  <si>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</si>
  <si>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</si>
  <si>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</si>
  <si>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</si>
  <si>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</si>
  <si>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</si>
  <si>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</si>
  <si>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</si>
  <si>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</si>
  <si>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</si>
  <si>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</si>
  <si>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</si>
  <si>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</si>
  <si>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</si>
  <si>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</si>
  <si>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</si>
  <si>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</si>
  <si>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</si>
  <si>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</si>
  <si>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</si>
  <si>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</si>
  <si>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</si>
  <si>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</si>
  <si>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</si>
  <si>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</si>
  <si>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</si>
  <si>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</si>
  <si>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</si>
  <si>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</si>
  <si>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</si>
  <si>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</si>
  <si>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</si>
  <si>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</si>
  <si>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</si>
  <si>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</si>
  <si>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</si>
  <si>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</si>
  <si>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</si>
  <si>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</si>
  <si>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</si>
  <si>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</si>
  <si>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</si>
  <si>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</si>
  <si>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</si>
  <si>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</si>
  <si>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</si>
  <si>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</si>
  <si>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</si>
  <si>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</si>
  <si>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</si>
  <si>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</si>
  <si>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</si>
  <si>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</si>
  <si>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</si>
  <si>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</si>
  <si>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</si>
  <si>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</si>
  <si>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</si>
  <si>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</si>
  <si>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</si>
  <si>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</si>
  <si>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</si>
  <si>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</si>
  <si>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</si>
  <si>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</si>
  <si>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</si>
  <si>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</si>
  <si>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</si>
  <si>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</si>
  <si>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</si>
  <si>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</si>
  <si>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</si>
  <si>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</si>
  <si>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</si>
  <si>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</si>
  <si>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</si>
  <si>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</si>
  <si>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</si>
  <si>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</si>
  <si>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</si>
  <si>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</si>
  <si>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</si>
  <si>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</si>
  <si>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</si>
  <si>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</si>
  <si>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</si>
  <si>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</si>
  <si>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</si>
  <si>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</si>
  <si>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</si>
  <si>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</si>
  <si>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</si>
  <si>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</si>
  <si>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</si>
  <si>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</si>
  <si>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</si>
  <si>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</si>
  <si>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</si>
  <si>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</si>
  <si>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</si>
  <si>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</si>
  <si>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</si>
  <si>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</si>
  <si>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</si>
  <si>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</si>
  <si>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</si>
  <si>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</si>
  <si>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</si>
  <si>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</si>
  <si>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</si>
  <si>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</si>
  <si>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</si>
  <si>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</si>
  <si>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</si>
  <si>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</si>
  <si>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</si>
  <si>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</si>
  <si>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</si>
  <si>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</si>
  <si>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</si>
  <si>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</si>
  <si>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</si>
  <si>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</si>
  <si>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</si>
  <si>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</si>
  <si>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</si>
  <si>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</si>
  <si>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</si>
  <si>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</si>
  <si>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</si>
  <si>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</si>
  <si>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</si>
  <si>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</si>
  <si>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</si>
  <si>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</si>
  <si>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</si>
  <si>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</si>
  <si>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</si>
  <si>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</si>
  <si>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</si>
  <si>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</si>
  <si>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</si>
  <si>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</si>
  <si>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</si>
  <si>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</si>
  <si>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</si>
  <si>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</si>
  <si>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</si>
  <si>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</si>
  <si>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</si>
  <si>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</si>
  <si>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</si>
  <si>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</si>
  <si>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</si>
  <si>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</si>
  <si>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</si>
  <si>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</si>
  <si>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</si>
  <si>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</si>
  <si>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</si>
  <si>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</si>
  <si>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</si>
  <si>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</si>
  <si>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</si>
  <si>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</si>
  <si>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</si>
  <si>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</si>
  <si>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</si>
  <si>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</si>
  <si>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</si>
  <si>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</si>
  <si>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</si>
  <si>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</si>
  <si>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</si>
  <si>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</si>
  <si>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</si>
  <si>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</si>
  <si>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</si>
  <si>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</si>
  <si>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</si>
  <si>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</si>
  <si>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</si>
  <si>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</si>
  <si>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</si>
  <si>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</si>
  <si>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</si>
  <si>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</si>
  <si>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</si>
  <si>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</si>
  <si>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</si>
  <si>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</si>
  <si>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</si>
  <si>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</si>
  <si>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</si>
  <si>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</si>
  <si>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</si>
  <si>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</si>
  <si>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</si>
  <si>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</si>
  <si>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</si>
  <si>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</si>
  <si>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</si>
  <si>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</si>
  <si>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</si>
  <si>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</si>
  <si>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</si>
  <si>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</si>
  <si>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</si>
  <si>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</si>
  <si>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</si>
  <si>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</si>
  <si>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</si>
  <si>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</si>
  <si>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</si>
  <si>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</si>
  <si>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</si>
  <si>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</si>
  <si>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</si>
  <si>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</si>
  <si>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</si>
  <si>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</si>
  <si>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</si>
  <si>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</si>
  <si>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</si>
  <si>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</si>
  <si>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</si>
  <si>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</si>
  <si>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</si>
  <si>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</si>
  <si>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</si>
  <si>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</si>
  <si>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</si>
  <si>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</si>
  <si>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</si>
  <si>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</si>
  <si>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</si>
  <si>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</si>
  <si>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</si>
  <si>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</si>
  <si>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</si>
  <si>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</si>
  <si>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</si>
  <si>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</si>
  <si>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</si>
  <si>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</si>
  <si>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</si>
  <si>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</si>
  <si>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</si>
  <si>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</si>
  <si>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</si>
  <si>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</si>
  <si>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</si>
  <si>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</si>
  <si>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</si>
  <si>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</si>
  <si>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</si>
  <si>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</si>
  <si>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</si>
  <si>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</si>
  <si>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</si>
  <si>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</si>
  <si>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</si>
  <si>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</si>
  <si>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</si>
  <si>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</si>
  <si>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</si>
  <si>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</si>
  <si>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</si>
  <si>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</si>
  <si>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</si>
  <si>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</si>
  <si>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</si>
  <si>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</si>
  <si>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</si>
  <si>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</si>
  <si>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</si>
  <si>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</si>
  <si>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</si>
  <si>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</si>
  <si>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</si>
  <si>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</si>
  <si>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</si>
  <si>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</si>
  <si>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</si>
  <si>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</si>
  <si>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</si>
  <si>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</si>
  <si>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</si>
  <si>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</si>
  <si>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</si>
  <si>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</si>
  <si>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</si>
  <si>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</si>
  <si>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</si>
  <si>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</si>
  <si>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</si>
  <si>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</si>
  <si>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</si>
  <si>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</si>
  <si>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</si>
  <si>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</si>
  <si>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</si>
  <si>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</si>
  <si>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</si>
  <si>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</si>
  <si>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</si>
  <si>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</si>
  <si>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</si>
  <si>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</si>
  <si>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</si>
  <si>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</si>
  <si>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</si>
  <si>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</si>
  <si>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</si>
  <si>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</si>
  <si>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</si>
  <si>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</si>
  <si>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</si>
  <si>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</si>
  <si>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</si>
  <si>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</si>
  <si>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</si>
  <si>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</si>
  <si>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</si>
  <si>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</si>
  <si>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</si>
  <si>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</si>
  <si>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</si>
  <si>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</si>
  <si>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</si>
  <si>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</si>
  <si>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</si>
  <si>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</si>
  <si>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</si>
  <si>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</si>
  <si>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</si>
  <si>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</si>
  <si>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</si>
  <si>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</si>
  <si>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</si>
  <si>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</si>
  <si>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</si>
  <si>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</si>
  <si>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</si>
  <si>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</si>
  <si>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</si>
  <si>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</si>
  <si>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</si>
  <si>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</si>
  <si>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</si>
  <si>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</si>
  <si>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</si>
  <si>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</si>
  <si>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</si>
  <si>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</si>
  <si>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</si>
  <si>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</si>
  <si>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</si>
  <si>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</si>
  <si>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</si>
  <si>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</si>
  <si>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</si>
  <si>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</si>
  <si>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</si>
  <si>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</si>
  <si>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</si>
  <si>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</si>
  <si>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</si>
  <si>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</si>
  <si>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</si>
  <si>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</si>
  <si>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</si>
  <si>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</si>
  <si>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</si>
  <si>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</si>
  <si>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</si>
  <si>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</si>
  <si>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</si>
  <si>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</si>
  <si>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</si>
  <si>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</si>
  <si>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</si>
  <si>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</si>
  <si>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</si>
  <si>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</si>
  <si>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</si>
  <si>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</si>
  <si>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</si>
  <si>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</si>
  <si>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</si>
  <si>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</si>
  <si>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</si>
  <si>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</si>
  <si>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</si>
  <si>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</si>
  <si>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</si>
  <si>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</si>
  <si>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</si>
  <si>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</si>
  <si>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</si>
  <si>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</si>
  <si>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</si>
  <si>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</si>
  <si>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</si>
  <si>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</si>
  <si>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</si>
  <si>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</si>
  <si>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</si>
  <si>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</si>
  <si>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</si>
  <si>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</si>
  <si>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</si>
  <si>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</si>
  <si>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</si>
  <si>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</si>
  <si>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</si>
  <si>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</si>
  <si>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</si>
  <si>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</si>
  <si>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</si>
  <si>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</si>
  <si>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</si>
  <si>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</si>
  <si>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</si>
  <si>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</si>
  <si>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</si>
  <si>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</si>
  <si>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</si>
  <si>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</si>
  <si>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</si>
  <si>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</si>
  <si>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</si>
  <si>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</si>
  <si>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</si>
  <si>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</si>
  <si>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</si>
  <si>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</si>
  <si>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</si>
  <si>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</si>
  <si>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</si>
  <si>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</si>
  <si>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</si>
  <si>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</si>
  <si>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</si>
  <si>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</si>
  <si>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</si>
  <si>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</si>
  <si>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</si>
  <si>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</si>
  <si>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</si>
  <si>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</si>
  <si>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</si>
  <si>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</si>
  <si>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</si>
  <si>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</si>
  <si>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</si>
  <si>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</si>
  <si>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</si>
  <si>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</si>
  <si>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</si>
  <si>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</si>
  <si>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</si>
  <si>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</si>
  <si>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</si>
  <si>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</si>
  <si>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</si>
  <si>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</si>
  <si>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</si>
  <si>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</si>
  <si>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</si>
  <si>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</si>
  <si>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</si>
  <si>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</si>
  <si>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</si>
  <si>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</si>
  <si>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</si>
  <si>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</si>
  <si>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</si>
  <si>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</si>
  <si>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</si>
  <si>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</si>
  <si>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</si>
  <si>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</si>
  <si>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</si>
  <si>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</si>
  <si>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</si>
  <si>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</si>
  <si>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</si>
  <si>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</si>
  <si>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</si>
  <si>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</si>
  <si>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</si>
  <si>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</si>
  <si>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</si>
  <si>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</si>
  <si>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</si>
  <si>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</si>
  <si>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</si>
  <si>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</si>
  <si>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</si>
  <si>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</si>
  <si>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</si>
  <si>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</si>
  <si>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</si>
  <si>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</si>
  <si>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</si>
  <si>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</si>
  <si>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</si>
  <si>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</si>
  <si>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</si>
  <si>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</si>
  <si>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</si>
  <si>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</si>
  <si>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</si>
  <si>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</si>
  <si>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</si>
  <si>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</si>
  <si>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</si>
  <si>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</si>
  <si>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</si>
  <si>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</si>
  <si>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</si>
  <si>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</si>
  <si>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</si>
  <si>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</si>
  <si>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</si>
  <si>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</si>
  <si>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</si>
  <si>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</si>
  <si>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</si>
  <si>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</si>
  <si>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</si>
  <si>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</si>
  <si>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</si>
  <si>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</si>
  <si>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</si>
  <si>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</si>
  <si>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</si>
  <si>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</si>
  <si>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</si>
  <si>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</si>
  <si>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</si>
  <si>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</si>
  <si>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</si>
  <si>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</si>
  <si>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</si>
  <si>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</si>
  <si>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</si>
  <si>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</si>
  <si>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</si>
  <si>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</si>
  <si>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</si>
  <si>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</si>
  <si>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</si>
  <si>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</si>
  <si>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</si>
  <si>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</si>
  <si>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</si>
  <si>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</si>
  <si>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</si>
  <si>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</si>
  <si>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</si>
  <si>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</si>
  <si>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</si>
  <si>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</si>
  <si>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</si>
  <si>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</si>
  <si>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</si>
  <si>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</si>
  <si>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</si>
  <si>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</si>
  <si>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</si>
  <si>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</si>
  <si>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</si>
  <si>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</si>
  <si>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</si>
  <si>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</si>
  <si>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</si>
  <si>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</si>
  <si>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</si>
  <si>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</si>
  <si>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</si>
  <si>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</si>
  <si>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</si>
  <si>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</si>
  <si>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</si>
  <si>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</si>
  <si>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</si>
  <si>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</si>
  <si>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</si>
  <si>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</si>
  <si>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</si>
  <si>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</si>
  <si>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</si>
  <si>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</si>
  <si>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</si>
  <si>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</si>
  <si>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</si>
  <si>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</si>
  <si>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</si>
  <si>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</si>
  <si>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</si>
  <si>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</si>
  <si>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</si>
  <si>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</si>
  <si>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</si>
  <si>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</si>
  <si>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</si>
  <si>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</si>
  <si>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</si>
  <si>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</si>
  <si>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</si>
  <si>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</si>
  <si>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</si>
  <si>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</si>
  <si>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</si>
  <si>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</si>
  <si>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</si>
  <si>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</si>
  <si>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</si>
  <si>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</si>
  <si>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</si>
  <si>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</si>
  <si>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</si>
  <si>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</si>
  <si>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</si>
  <si>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</si>
  <si>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</si>
  <si>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</si>
  <si>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</si>
  <si>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</si>
  <si>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</si>
  <si>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</si>
  <si>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</si>
  <si>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</si>
  <si>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</si>
  <si>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</si>
  <si>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</si>
  <si>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</si>
  <si>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</si>
  <si>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</si>
  <si>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</si>
  <si>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</si>
  <si>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</si>
  <si>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</si>
  <si>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</si>
  <si>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</si>
  <si>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</si>
  <si>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</si>
  <si>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</si>
  <si>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</si>
  <si>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</si>
  <si>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</si>
  <si>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</si>
  <si>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</si>
  <si>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</si>
  <si>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</si>
  <si>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</si>
  <si>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</si>
  <si>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</si>
  <si>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</si>
  <si>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</si>
  <si>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</si>
  <si>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</si>
  <si>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</si>
  <si>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</si>
  <si>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</si>
  <si>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</si>
  <si>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</si>
  <si>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</si>
  <si>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</si>
  <si>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</si>
  <si>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</si>
  <si>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</si>
  <si>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</si>
  <si>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</si>
  <si>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</si>
  <si>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</si>
  <si>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</si>
  <si>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</si>
  <si>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</si>
  <si>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</si>
  <si>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</si>
  <si>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</si>
  <si>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</si>
  <si>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</si>
  <si>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</si>
  <si>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</si>
  <si>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</si>
  <si>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</si>
  <si>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</si>
  <si>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</si>
  <si>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</si>
  <si>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</si>
  <si>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</si>
  <si>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</si>
  <si>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</si>
  <si>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</si>
  <si>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</si>
  <si>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</si>
  <si>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</si>
  <si>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</si>
  <si>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</si>
  <si>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</si>
  <si>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</si>
  <si>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</si>
  <si>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</si>
  <si>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</si>
  <si>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</si>
  <si>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</si>
  <si>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</si>
  <si>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</si>
  <si>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</si>
  <si>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</si>
  <si>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</si>
  <si>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</si>
  <si>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</si>
  <si>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</si>
  <si>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</si>
  <si>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</si>
  <si>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</si>
  <si>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</si>
  <si>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</si>
  <si>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</si>
  <si>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</si>
  <si>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</si>
  <si>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</si>
  <si>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</si>
  <si>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</si>
  <si>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</si>
  <si>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</si>
  <si>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</si>
  <si>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</si>
  <si>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</si>
  <si>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</si>
  <si>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</si>
  <si>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</si>
  <si>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</si>
  <si>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</si>
  <si>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</si>
  <si>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</si>
  <si>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</si>
  <si>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</si>
  <si>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</si>
  <si>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</si>
  <si>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</si>
  <si>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</si>
  <si>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</si>
  <si>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</si>
  <si>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</si>
  <si>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</si>
  <si>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</si>
  <si>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</si>
  <si>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</si>
  <si>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</si>
  <si>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</si>
  <si>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</si>
  <si>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</si>
  <si>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</si>
  <si>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</si>
  <si>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</si>
  <si>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</si>
  <si>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</si>
  <si>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</si>
  <si>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</si>
  <si>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</si>
  <si>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</si>
  <si>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</si>
  <si>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</si>
  <si>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</si>
  <si>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</si>
  <si>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</si>
  <si>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</si>
  <si>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</si>
  <si>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</si>
  <si>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</si>
  <si>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</si>
  <si>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</si>
  <si>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</si>
  <si>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</si>
  <si>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</si>
  <si>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</si>
  <si>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</si>
  <si>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</si>
  <si>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</si>
  <si>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</si>
  <si>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</si>
  <si>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</si>
  <si>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</si>
  <si>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</si>
  <si>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</si>
  <si>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</si>
  <si>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</si>
  <si>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</si>
  <si>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</si>
  <si>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</si>
  <si>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</si>
  <si>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</si>
  <si>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</si>
  <si>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</si>
  <si>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</si>
  <si>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</si>
  <si>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</si>
  <si>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</si>
  <si>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</si>
  <si>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</si>
  <si>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</si>
  <si>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</si>
  <si>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</si>
  <si>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</si>
  <si>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</si>
  <si>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</si>
  <si>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</si>
  <si>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</si>
  <si>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</si>
  <si>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</si>
  <si>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</si>
  <si>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</si>
  <si>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</si>
  <si>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</si>
  <si>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</si>
  <si>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</si>
  <si>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</si>
  <si>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</si>
  <si>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</si>
  <si>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</si>
  <si>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</si>
  <si>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</si>
  <si>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</si>
  <si>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</si>
  <si>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</si>
  <si>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</si>
  <si>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</si>
  <si>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</si>
  <si>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</si>
  <si>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</si>
  <si>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</si>
  <si>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</si>
  <si>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</si>
  <si>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</si>
  <si>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</si>
  <si>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</si>
  <si>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</si>
  <si>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</si>
  <si>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</si>
  <si>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</si>
  <si>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</si>
  <si>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</si>
  <si>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</si>
  <si>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</si>
  <si>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</si>
  <si>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</si>
  <si>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</si>
  <si>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</si>
  <si>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</si>
  <si>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</si>
  <si>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</si>
  <si>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</si>
  <si>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</si>
  <si>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</si>
  <si>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</si>
  <si>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</si>
  <si>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</si>
  <si>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</si>
  <si>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</si>
  <si>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</si>
  <si>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</si>
  <si>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</si>
  <si>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</si>
  <si>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</si>
  <si>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</si>
  <si>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</si>
  <si>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</si>
  <si>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</si>
  <si>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</si>
  <si>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</si>
  <si>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</si>
  <si>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</si>
  <si>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</si>
  <si>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</si>
  <si>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</si>
  <si>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</si>
  <si>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</si>
  <si>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</si>
  <si>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</si>
  <si>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</si>
  <si>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</si>
  <si>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</si>
  <si>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</si>
  <si>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</si>
  <si>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</si>
  <si>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</si>
  <si>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</si>
  <si>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</si>
  <si>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</si>
  <si>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</si>
  <si>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</si>
  <si>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</si>
  <si>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</si>
  <si>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</si>
  <si>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</si>
  <si>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</si>
  <si>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</si>
  <si>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</si>
  <si>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</si>
  <si>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</si>
  <si>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</si>
  <si>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</si>
  <si>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</si>
  <si>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</si>
  <si>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</si>
  <si>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</si>
  <si>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</si>
  <si>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</si>
  <si>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</si>
  <si>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</si>
  <si>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</si>
  <si>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</si>
  <si>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</si>
  <si>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</si>
  <si>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</si>
  <si>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</si>
  <si>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</si>
  <si>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</si>
  <si>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</si>
  <si>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</si>
  <si>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</si>
  <si>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</si>
  <si>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</si>
  <si>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</si>
  <si>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</si>
  <si>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</si>
  <si>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</si>
  <si>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</si>
  <si>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</si>
  <si>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</si>
  <si>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</si>
  <si>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</si>
  <si>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</si>
  <si>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</si>
  <si>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</si>
  <si>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</si>
  <si>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</si>
  <si>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</si>
  <si>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</si>
  <si>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</si>
  <si>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</si>
  <si>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</si>
  <si>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</si>
  <si>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</si>
  <si>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</si>
  <si>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</si>
  <si>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</si>
  <si>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</si>
  <si>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</si>
  <si>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</si>
  <si>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</si>
  <si>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</si>
  <si>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</si>
  <si>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</si>
  <si>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</si>
  <si>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</si>
  <si>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</si>
  <si>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</si>
  <si>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</si>
  <si>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</si>
  <si>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</si>
  <si>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</si>
  <si>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</si>
  <si>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</si>
  <si>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</si>
  <si>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</si>
  <si>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</si>
  <si>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</si>
  <si>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</si>
  <si>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</si>
  <si>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</si>
  <si>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</si>
  <si>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</si>
  <si>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</si>
  <si>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</si>
  <si>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</si>
  <si>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</si>
  <si>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</si>
  <si>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</si>
  <si>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</si>
  <si>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</si>
  <si>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</si>
  <si>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</si>
  <si>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</si>
  <si>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</si>
  <si>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</si>
  <si>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</si>
  <si>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</si>
  <si>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</si>
  <si>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</si>
  <si>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</si>
  <si>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</si>
  <si>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</si>
  <si>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</si>
  <si>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</si>
  <si>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</si>
  <si>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</si>
  <si>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</si>
  <si>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</si>
  <si>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</si>
  <si>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</si>
  <si>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</si>
  <si>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</si>
  <si>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</si>
  <si>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</si>
  <si>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</si>
  <si>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</si>
  <si>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</si>
  <si>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</si>
  <si>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</si>
  <si>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</si>
  <si>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</si>
  <si>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</si>
  <si>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</si>
  <si>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</si>
  <si>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</si>
  <si>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</si>
  <si>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</si>
  <si>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</si>
  <si>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</si>
  <si>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</si>
  <si>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</si>
  <si>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</si>
  <si>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</si>
  <si>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</si>
  <si>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</si>
  <si>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</si>
  <si>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</si>
  <si>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</si>
  <si>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</si>
  <si>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</si>
  <si>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</si>
  <si>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</si>
  <si>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</si>
  <si>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</si>
  <si>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</si>
  <si>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</si>
  <si>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</si>
  <si>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</si>
  <si>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</si>
  <si>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</si>
  <si>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</si>
  <si>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</si>
  <si>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</si>
  <si>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</si>
  <si>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</si>
  <si>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</si>
  <si>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</si>
  <si>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</si>
  <si>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</si>
  <si>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</si>
  <si>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</si>
  <si>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</si>
  <si>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</si>
  <si>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</si>
  <si>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</si>
  <si>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</si>
  <si>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</si>
  <si>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</si>
  <si>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</si>
  <si>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</si>
  <si>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</si>
  <si>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</si>
  <si>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</si>
  <si>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</si>
  <si>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</si>
  <si>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</si>
  <si>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</si>
  <si>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</si>
  <si>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</si>
  <si>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</si>
  <si>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</si>
  <si>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</si>
  <si>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</si>
  <si>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</si>
  <si>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</si>
  <si>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</si>
  <si>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</si>
  <si>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</si>
  <si>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</si>
  <si>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</si>
  <si>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</si>
  <si>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</si>
  <si>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</si>
  <si>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</si>
  <si>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</si>
  <si>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</si>
  <si>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</si>
  <si>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</si>
  <si>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</si>
  <si>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</si>
  <si>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</si>
  <si>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</si>
  <si>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</si>
  <si>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</si>
  <si>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</si>
  <si>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</si>
  <si>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</si>
  <si>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</si>
  <si>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</si>
  <si>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</si>
  <si>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</si>
  <si>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</si>
  <si>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</si>
  <si>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</si>
  <si>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</si>
  <si>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</si>
  <si>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</si>
  <si>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</si>
  <si>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</si>
  <si>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</si>
  <si>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</si>
  <si>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</si>
  <si>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</si>
  <si>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</si>
  <si>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</si>
  <si>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</si>
  <si>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</si>
  <si>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</si>
  <si>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</si>
  <si>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</si>
  <si>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</si>
  <si>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</si>
  <si>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</si>
  <si>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</si>
  <si>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</si>
  <si>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</si>
  <si>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</si>
  <si>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</si>
  <si>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</si>
  <si>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</si>
  <si>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</si>
  <si>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</si>
  <si>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</si>
  <si>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</si>
  <si>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</si>
  <si>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</si>
  <si>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</si>
  <si>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</si>
  <si>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</si>
  <si>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</si>
  <si>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</si>
  <si>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</si>
  <si>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</si>
  <si>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</si>
  <si>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</si>
  <si>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</si>
  <si>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</si>
  <si>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</si>
  <si>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</si>
  <si>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</si>
  <si>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</si>
  <si>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</si>
  <si>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</si>
  <si>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</si>
  <si>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</si>
  <si>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</si>
  <si>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</si>
  <si>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</si>
  <si>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</si>
  <si>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</si>
  <si>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</si>
  <si>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</si>
  <si>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</si>
  <si>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</si>
  <si>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</si>
  <si>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</si>
  <si>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</si>
  <si>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</si>
  <si>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</si>
  <si>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</si>
  <si>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</si>
  <si>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</si>
  <si>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</si>
  <si>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</si>
  <si>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</si>
  <si>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</si>
  <si>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</si>
  <si>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</si>
  <si>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</si>
  <si>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</si>
  <si>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</si>
  <si>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</si>
  <si>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</si>
  <si>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</si>
  <si>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</si>
  <si>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</si>
  <si>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</si>
  <si>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</si>
  <si>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</si>
  <si>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</si>
  <si>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</si>
  <si>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</si>
  <si>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</si>
  <si>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</si>
  <si>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</si>
  <si>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</si>
  <si>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</si>
  <si>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</si>
  <si>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</si>
  <si>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</si>
  <si>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</si>
  <si>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</si>
  <si>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</si>
  <si>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</si>
  <si>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</si>
  <si>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</si>
  <si>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</si>
  <si>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</si>
  <si>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</si>
  <si>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</si>
  <si>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</si>
  <si>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</si>
  <si>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</si>
  <si>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</si>
  <si>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</si>
  <si>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</si>
  <si>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</si>
  <si>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</si>
  <si>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</si>
  <si>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</si>
  <si>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</si>
  <si>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</si>
  <si>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</si>
  <si>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</si>
  <si>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</si>
  <si>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</si>
  <si>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</si>
  <si>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</si>
  <si>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</si>
  <si>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</si>
  <si>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</si>
  <si>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</si>
  <si>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</si>
  <si>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</si>
  <si>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</si>
  <si>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</si>
  <si>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</si>
  <si>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</si>
  <si>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</si>
  <si>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</si>
  <si>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</si>
  <si>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</si>
  <si>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</si>
  <si>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</si>
  <si>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</si>
  <si>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</si>
  <si>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</si>
  <si>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</si>
  <si>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</si>
  <si>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</si>
  <si>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</si>
  <si>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</si>
  <si>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</si>
  <si>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</si>
  <si>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</si>
  <si>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</si>
  <si>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</si>
  <si>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</si>
  <si>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</si>
  <si>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</si>
  <si>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</si>
  <si>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</si>
  <si>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</si>
  <si>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</si>
  <si>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</si>
  <si>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</si>
  <si>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</si>
  <si>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</si>
  <si>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</si>
  <si>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</si>
  <si>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</si>
  <si>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</si>
  <si>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</si>
  <si>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</si>
  <si>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</si>
  <si>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</si>
  <si>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</si>
  <si>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</si>
  <si>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</si>
  <si>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</si>
  <si>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</si>
  <si>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</si>
  <si>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</si>
  <si>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</si>
  <si>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</si>
  <si>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</si>
  <si>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</si>
  <si>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</si>
  <si>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</si>
  <si>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</si>
  <si>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</si>
  <si>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</si>
  <si>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</si>
  <si>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</si>
  <si>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</si>
  <si>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</si>
  <si>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</si>
  <si>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</si>
  <si>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</si>
  <si>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</si>
  <si>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</si>
  <si>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</si>
  <si>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</si>
  <si>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</si>
  <si>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</si>
  <si>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</si>
  <si>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</si>
  <si>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</si>
  <si>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</si>
  <si>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</si>
  <si>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</si>
  <si>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</si>
  <si>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</si>
  <si>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</si>
  <si>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</si>
  <si>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</si>
  <si>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</si>
  <si>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</si>
  <si>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</si>
  <si>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</si>
  <si>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</si>
  <si>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</si>
  <si>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</si>
  <si>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</si>
  <si>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</si>
  <si>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</si>
  <si>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</si>
  <si>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</si>
  <si>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</si>
  <si>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</si>
  <si>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</si>
  <si>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</si>
  <si>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</si>
  <si>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</si>
  <si>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</si>
  <si>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</si>
  <si>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</si>
  <si>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</si>
  <si>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</si>
  <si>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</si>
  <si>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</si>
  <si>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</si>
  <si>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</si>
  <si>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</si>
  <si>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</si>
  <si>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</si>
  <si>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</si>
  <si>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</si>
  <si>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</si>
  <si>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</si>
  <si>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</si>
  <si>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</si>
  <si>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</si>
  <si>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</si>
  <si>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</si>
  <si>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</si>
  <si>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</si>
  <si>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</si>
  <si>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</si>
  <si>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</si>
  <si>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</si>
  <si>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</si>
  <si>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</si>
  <si>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</si>
  <si>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</si>
  <si>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</si>
  <si>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</si>
  <si>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</si>
  <si>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</si>
  <si>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</si>
  <si>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</si>
  <si>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</si>
  <si>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</si>
  <si>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</si>
  <si>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</si>
  <si>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</si>
  <si>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</si>
  <si>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</si>
  <si>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</si>
  <si>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</si>
  <si>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</si>
  <si>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</si>
  <si>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</si>
  <si>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</si>
  <si>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</si>
  <si>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</si>
  <si>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</si>
  <si>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</si>
  <si>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</si>
  <si>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</si>
  <si>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</si>
  <si>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</si>
  <si>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</si>
  <si>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</si>
  <si>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</si>
  <si>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</si>
  <si>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</si>
  <si>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</si>
  <si>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</si>
  <si>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</si>
  <si>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</si>
  <si>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</si>
  <si>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</si>
  <si>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</si>
  <si>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</si>
  <si>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</si>
  <si>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</si>
  <si>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</si>
  <si>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</si>
  <si>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</si>
  <si>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</si>
  <si>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</si>
  <si>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</si>
  <si>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</si>
  <si>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</si>
  <si>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</si>
  <si>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</si>
  <si>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</si>
  <si>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</si>
  <si>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</si>
  <si>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</si>
  <si>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</si>
  <si>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</si>
  <si>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</si>
  <si>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</si>
  <si>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</si>
  <si>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</si>
  <si>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</si>
  <si>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</si>
  <si>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</si>
  <si>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</si>
  <si>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</si>
  <si>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</si>
  <si>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</si>
  <si>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</si>
  <si>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</si>
  <si>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</si>
  <si>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</si>
  <si>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</si>
  <si>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</si>
  <si>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</si>
  <si>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</si>
  <si>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</si>
  <si>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</si>
  <si>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</si>
  <si>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</si>
  <si>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</si>
  <si>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</si>
  <si>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</si>
  <si>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</si>
  <si>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</si>
  <si>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</si>
  <si>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</si>
  <si>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</si>
  <si>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</si>
  <si>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</si>
  <si>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</si>
  <si>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</si>
  <si>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</si>
  <si>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</si>
  <si>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</si>
  <si>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</si>
  <si>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</si>
  <si>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</si>
  <si>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</si>
  <si>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</si>
  <si>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</si>
  <si>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</si>
  <si>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</si>
  <si>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</si>
  <si>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</si>
  <si>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</si>
  <si>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</si>
  <si>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</si>
  <si>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</si>
  <si>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</si>
  <si>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</si>
  <si>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</si>
  <si>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</si>
  <si>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</si>
  <si>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</si>
  <si>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</si>
  <si>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</si>
  <si>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</si>
  <si>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</si>
  <si>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</si>
  <si>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</si>
  <si>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</si>
  <si>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</si>
  <si>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</si>
  <si>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</si>
  <si>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</si>
  <si>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</si>
  <si>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</si>
  <si>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</si>
  <si>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</si>
  <si>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</si>
  <si>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</si>
  <si>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</si>
  <si>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</si>
  <si>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</si>
  <si>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</si>
  <si>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</si>
  <si>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</si>
  <si>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</si>
  <si>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</si>
  <si>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</si>
  <si>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</si>
  <si>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</si>
  <si>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</si>
  <si>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</si>
  <si>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</si>
  <si>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</si>
  <si>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</si>
  <si>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</si>
  <si>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</si>
  <si>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</si>
  <si>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</si>
  <si>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</si>
  <si>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</si>
  <si>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</si>
  <si>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</si>
  <si>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</si>
  <si>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</si>
  <si>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</si>
  <si>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</si>
  <si>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</si>
  <si>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</si>
  <si>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</si>
  <si>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</si>
  <si>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</si>
  <si>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</si>
  <si>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</si>
  <si>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</si>
  <si>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</si>
  <si>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</si>
  <si>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</si>
  <si>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</si>
  <si>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</si>
  <si>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</si>
  <si>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</si>
  <si>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</si>
  <si>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</si>
  <si>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</si>
  <si>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</si>
  <si>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</si>
  <si>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</si>
  <si>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</si>
  <si>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</si>
  <si>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</si>
  <si>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</si>
  <si>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</si>
  <si>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</si>
  <si>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</si>
  <si>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</si>
  <si>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</si>
  <si>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</si>
  <si>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</si>
  <si>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</si>
  <si>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</si>
  <si>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</si>
  <si>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</si>
  <si>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</si>
  <si>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</si>
  <si>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</si>
  <si>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</si>
  <si>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</si>
  <si>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</si>
  <si>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</si>
  <si>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</si>
  <si>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</si>
  <si>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</si>
  <si>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</si>
  <si>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</si>
  <si>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</si>
  <si>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</si>
  <si>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</si>
  <si>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</si>
  <si>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</si>
  <si>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</si>
  <si>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</si>
  <si>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</si>
  <si>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</si>
  <si>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</si>
  <si>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</si>
  <si>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</si>
  <si>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</si>
  <si>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</si>
  <si>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</si>
  <si>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</si>
  <si>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</si>
  <si>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</si>
  <si>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</si>
  <si>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</si>
  <si>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</si>
  <si>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</si>
  <si>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</si>
  <si>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</si>
  <si>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</si>
  <si>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</si>
  <si>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</si>
  <si>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</si>
  <si>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</si>
  <si>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</si>
  <si>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</si>
  <si>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</si>
  <si>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</si>
  <si>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</si>
  <si>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</si>
  <si>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</si>
  <si>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</si>
  <si>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</si>
  <si>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</si>
  <si>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</si>
  <si>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</si>
  <si>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</si>
  <si>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</si>
  <si>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</si>
  <si>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</si>
  <si>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</si>
  <si>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</si>
  <si>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</si>
  <si>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</si>
  <si>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</si>
  <si>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</si>
  <si>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</si>
  <si>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</si>
  <si>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</si>
  <si>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</si>
  <si>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</si>
  <si>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</si>
  <si>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</si>
  <si>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</si>
  <si>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</si>
  <si>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</si>
  <si>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</si>
  <si>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</si>
  <si>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</si>
  <si>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</si>
  <si>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</si>
  <si>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</si>
  <si>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</si>
  <si>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</si>
  <si>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</si>
  <si>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</si>
  <si>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</si>
  <si>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</si>
  <si>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</si>
  <si>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</si>
  <si>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</si>
  <si>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</si>
  <si>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</si>
  <si>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</si>
  <si>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</si>
  <si>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</si>
  <si>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</si>
  <si>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</si>
  <si>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</si>
  <si>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</si>
  <si>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</si>
  <si>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</si>
  <si>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</si>
  <si>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</si>
  <si>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</si>
  <si>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</si>
  <si>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</si>
  <si>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</si>
  <si>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</si>
  <si>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</si>
  <si>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</si>
  <si>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</si>
  <si>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</si>
  <si>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</si>
  <si>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</si>
  <si>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</si>
  <si>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</si>
  <si>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</si>
  <si>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</si>
  <si>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</si>
  <si>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</si>
  <si>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</si>
  <si>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</si>
  <si>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</si>
  <si>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</si>
  <si>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</si>
  <si>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</si>
  <si>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</si>
  <si>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</si>
  <si>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</si>
  <si>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</si>
  <si>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</si>
  <si>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</si>
  <si>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</si>
  <si>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</si>
  <si>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</si>
  <si>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</si>
  <si>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</si>
  <si>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</si>
  <si>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</si>
  <si>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</si>
  <si>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</si>
  <si>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</si>
  <si>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</si>
  <si>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</si>
  <si>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</si>
  <si>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</si>
  <si>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</si>
  <si>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</si>
  <si>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</si>
  <si>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</si>
  <si>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</si>
  <si>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</si>
  <si>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</si>
  <si>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</si>
  <si>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</si>
  <si>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</si>
  <si>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</si>
  <si>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</si>
  <si>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</si>
  <si>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</si>
  <si>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</si>
  <si>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</si>
  <si>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</si>
  <si>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</si>
  <si>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</si>
  <si>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</si>
  <si>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</si>
  <si>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</si>
  <si>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</si>
  <si>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</si>
  <si>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</si>
  <si>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</si>
  <si>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</si>
  <si>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</si>
  <si>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</si>
  <si>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</si>
  <si>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</si>
  <si>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</si>
  <si>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</si>
  <si>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</si>
  <si>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</si>
  <si>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</si>
  <si>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</si>
  <si>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</si>
  <si>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</si>
  <si>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</si>
  <si>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</si>
  <si>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</si>
  <si>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</si>
  <si>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</si>
  <si>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</si>
  <si>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</si>
  <si>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</si>
  <si>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</si>
  <si>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</si>
  <si>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</si>
  <si>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</si>
  <si>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</si>
  <si>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</si>
  <si>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</si>
  <si>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</si>
  <si>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</si>
  <si>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</si>
  <si>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</si>
  <si>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</si>
  <si>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</si>
  <si>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</si>
  <si>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</si>
  <si>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</si>
  <si>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</si>
  <si>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</si>
  <si>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</si>
  <si>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</si>
  <si>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</si>
  <si>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</si>
  <si>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</si>
  <si>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</si>
  <si>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</si>
  <si>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</si>
  <si>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</si>
  <si>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</si>
  <si>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</si>
  <si>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</si>
  <si>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</si>
  <si>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</si>
  <si>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</si>
  <si>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</si>
  <si>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</si>
  <si>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</si>
  <si>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</si>
  <si>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</si>
  <si>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</si>
  <si>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</si>
  <si>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</si>
  <si>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</si>
  <si>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</si>
  <si>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</si>
  <si>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</si>
  <si>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</si>
  <si>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</si>
  <si>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</si>
  <si>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</si>
  <si>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</si>
  <si>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</si>
  <si>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</si>
  <si>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</si>
  <si>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</si>
  <si>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</si>
  <si>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</si>
  <si>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</si>
  <si>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</si>
  <si>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</si>
  <si>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</si>
  <si>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</si>
  <si>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</si>
  <si>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</si>
  <si>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</si>
  <si>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</si>
  <si>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</si>
  <si>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</si>
  <si>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</si>
  <si>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</si>
  <si>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</si>
  <si>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</si>
  <si>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</si>
  <si>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</si>
  <si>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</si>
  <si>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</si>
  <si>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</si>
  <si>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</si>
  <si>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</si>
  <si>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</si>
  <si>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</si>
  <si>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</si>
  <si>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</si>
  <si>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</si>
  <si>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</si>
  <si>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</si>
  <si>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</si>
  <si>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</si>
  <si>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</si>
  <si>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</si>
  <si>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</si>
  <si>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</si>
  <si>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</si>
  <si>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</si>
  <si>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</si>
  <si>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</si>
  <si>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</si>
  <si>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</si>
  <si>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</si>
  <si>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</si>
  <si>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</si>
  <si>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</si>
  <si>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</si>
  <si>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</si>
  <si>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</si>
  <si>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</si>
  <si>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</si>
  <si>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</si>
  <si>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</si>
  <si>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</si>
  <si>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</si>
  <si>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</si>
  <si>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</si>
  <si>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</si>
  <si>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</si>
  <si>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</si>
  <si>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</si>
  <si>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</si>
  <si>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</si>
  <si>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</si>
  <si>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</si>
  <si>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</si>
  <si>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</si>
  <si>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</si>
  <si>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</si>
  <si>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</si>
  <si>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</si>
  <si>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</si>
  <si>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</si>
  <si>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</si>
  <si>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</si>
  <si>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</si>
  <si>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</si>
  <si>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</si>
  <si>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</si>
  <si>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</si>
  <si>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</si>
  <si>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</si>
  <si>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</si>
  <si>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</si>
  <si>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</si>
  <si>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</si>
  <si>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</si>
  <si>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</si>
  <si>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</si>
  <si>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</si>
  <si>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</si>
  <si>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</si>
  <si>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</si>
  <si>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</si>
  <si>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</si>
  <si>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</si>
  <si>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</si>
  <si>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</si>
  <si>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</si>
  <si>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</si>
  <si>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</si>
  <si>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</si>
  <si>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</si>
  <si>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</si>
  <si>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</si>
  <si>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</si>
  <si>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</si>
  <si>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</si>
  <si>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</si>
  <si>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</si>
  <si>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</si>
  <si>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</si>
  <si>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</si>
  <si>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</si>
  <si>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</si>
  <si>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</si>
  <si>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</si>
  <si>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</si>
  <si>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</si>
  <si>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</si>
  <si>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</si>
  <si>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</si>
  <si>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</si>
  <si>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</si>
  <si>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</si>
  <si>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</si>
  <si>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</si>
  <si>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</si>
  <si>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</si>
  <si>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</si>
  <si>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</si>
  <si>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</si>
  <si>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</si>
  <si>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</si>
  <si>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</si>
  <si>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</si>
  <si>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</si>
  <si>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</si>
  <si>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</si>
  <si>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</si>
  <si>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</si>
  <si>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</si>
  <si>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</si>
  <si>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</si>
  <si>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</si>
  <si>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</si>
  <si>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</si>
  <si>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</si>
  <si>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</si>
  <si>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</si>
  <si>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</si>
  <si>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</si>
  <si>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</si>
  <si>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</si>
  <si>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</si>
  <si>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</si>
  <si>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</si>
  <si>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</si>
  <si>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</si>
  <si>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</si>
  <si>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</si>
  <si>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</si>
  <si>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</si>
  <si>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</si>
  <si>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</si>
  <si>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</si>
  <si>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</si>
  <si>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</si>
  <si>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</si>
  <si>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</si>
  <si>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</si>
  <si>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</si>
  <si>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</si>
  <si>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</si>
  <si>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</si>
  <si>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</si>
  <si>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</si>
  <si>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</si>
  <si>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</si>
  <si>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</si>
  <si>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</si>
  <si>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</si>
  <si>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</si>
  <si>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</si>
  <si>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</si>
  <si>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</si>
  <si>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</si>
  <si>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</si>
  <si>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</si>
  <si>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</si>
  <si>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</si>
  <si>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</si>
  <si>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</si>
  <si>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</si>
  <si>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</si>
  <si>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</si>
  <si>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</si>
  <si>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</si>
  <si>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</si>
  <si>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</si>
  <si>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</si>
  <si>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</si>
  <si>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</si>
  <si>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</si>
  <si>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</si>
  <si>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</si>
  <si>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</si>
  <si>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</si>
  <si>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</si>
  <si>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</si>
  <si>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</si>
  <si>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</si>
  <si>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</si>
  <si>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</si>
  <si>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</si>
  <si>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</si>
  <si>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</si>
  <si>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</si>
  <si>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</si>
  <si>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</si>
  <si>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</si>
  <si>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</si>
  <si>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</si>
  <si>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</si>
  <si>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</si>
  <si>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</si>
  <si>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</si>
  <si>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</si>
  <si>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</si>
  <si>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</si>
  <si>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</si>
  <si>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</si>
  <si>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</si>
  <si>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</si>
  <si>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</si>
  <si>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</si>
  <si>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</si>
  <si>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</si>
  <si>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</si>
  <si>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</si>
  <si>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</si>
  <si>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</si>
  <si>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</si>
  <si>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</si>
  <si>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</si>
  <si>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</si>
  <si>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</si>
  <si>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</si>
  <si>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</si>
  <si>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</si>
  <si>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</si>
  <si>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</si>
  <si>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</si>
  <si>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</si>
  <si>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</si>
  <si>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</si>
  <si>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</si>
  <si>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</si>
  <si>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</si>
  <si>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</si>
  <si>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</si>
  <si>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</si>
  <si>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</si>
  <si>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</si>
  <si>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</si>
  <si>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</si>
  <si>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</si>
  <si>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</si>
  <si>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</si>
  <si>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</si>
  <si>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</si>
  <si>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</si>
  <si>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</si>
  <si>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</si>
  <si>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</si>
  <si>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</si>
  <si>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</si>
  <si>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</si>
  <si>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</si>
  <si>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</si>
  <si>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</si>
  <si>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</si>
  <si>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</si>
  <si>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</si>
  <si>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</si>
  <si>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</si>
  <si>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</si>
  <si>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</si>
  <si>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</si>
  <si>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</si>
  <si>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</si>
  <si>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</si>
  <si>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</si>
  <si>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</si>
  <si>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</si>
  <si>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</si>
  <si>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</si>
  <si>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</si>
  <si>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</si>
  <si>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</si>
  <si>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</si>
  <si>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</si>
  <si>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</si>
  <si>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</si>
  <si>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</si>
  <si>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</si>
  <si>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</si>
  <si>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</si>
  <si>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</si>
  <si>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</si>
  <si>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</si>
  <si>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</si>
  <si>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</si>
  <si>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</si>
  <si>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</si>
  <si>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</si>
  <si>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</si>
  <si>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</si>
  <si>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</si>
  <si>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</si>
  <si>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</si>
  <si>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</si>
  <si>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</si>
  <si>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</si>
  <si>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</si>
  <si>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</si>
  <si>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</si>
  <si>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</si>
  <si>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</si>
  <si>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</si>
  <si>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</si>
  <si>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</si>
  <si>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</si>
  <si>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</si>
  <si>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</si>
  <si>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</si>
  <si>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</si>
  <si>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</si>
  <si>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</si>
  <si>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</si>
  <si>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</si>
  <si>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</si>
  <si>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</si>
  <si>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</si>
  <si>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</si>
  <si>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</si>
  <si>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</si>
  <si>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</si>
  <si>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</si>
  <si>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</si>
  <si>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</si>
  <si>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</si>
  <si>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</si>
  <si>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</si>
  <si>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</si>
  <si>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</si>
  <si>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</si>
  <si>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</si>
  <si>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</si>
  <si>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</si>
  <si>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</si>
  <si>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</si>
  <si>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</si>
  <si>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</si>
  <si>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</si>
  <si>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</si>
  <si>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</si>
  <si>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</si>
  <si>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</si>
  <si>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</si>
  <si>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</si>
  <si>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</si>
  <si>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</si>
  <si>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</si>
  <si>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</si>
  <si>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</si>
  <si>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</si>
  <si>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</si>
  <si>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</si>
  <si>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</si>
  <si>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</si>
  <si>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</si>
  <si>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</si>
  <si>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</si>
  <si>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</si>
  <si>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</si>
  <si>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</si>
  <si>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</si>
  <si>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</si>
  <si>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</si>
  <si>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</si>
  <si>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</si>
  <si>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</si>
  <si>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</si>
  <si>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</si>
  <si>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</si>
  <si>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</si>
  <si>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</si>
  <si>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</si>
  <si>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</si>
  <si>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</si>
  <si>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</si>
  <si>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</si>
  <si>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</si>
  <si>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</si>
  <si>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</si>
  <si>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</si>
  <si>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</si>
  <si>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</si>
  <si>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</si>
  <si>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</si>
  <si>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</si>
  <si>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</si>
  <si>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</si>
  <si>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</si>
  <si>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</si>
  <si>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</si>
  <si>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</si>
  <si>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</si>
  <si>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</si>
  <si>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</si>
  <si>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</si>
  <si>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</si>
  <si>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</si>
  <si>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</si>
  <si>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</si>
  <si>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</si>
  <si>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</si>
  <si>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</si>
  <si>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</si>
  <si>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</si>
  <si>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</si>
  <si>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</si>
  <si>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</si>
  <si>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</si>
  <si>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</si>
  <si>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</si>
  <si>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</si>
  <si>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</si>
  <si>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</si>
  <si>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</si>
  <si>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</si>
  <si>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</si>
  <si>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</si>
  <si>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</si>
  <si>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</si>
  <si>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</si>
  <si>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</si>
  <si>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</si>
  <si>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</si>
  <si>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</si>
  <si>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</si>
  <si>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</si>
  <si>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</si>
  <si>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</si>
  <si>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</si>
  <si>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</si>
  <si>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</si>
  <si>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</si>
  <si>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</si>
  <si>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</si>
  <si>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</si>
  <si>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</si>
  <si>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</si>
  <si>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</si>
  <si>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</si>
  <si>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</si>
  <si>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</si>
  <si>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</si>
  <si>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</si>
  <si>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</si>
  <si>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</si>
  <si>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</si>
  <si>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</si>
  <si>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</si>
  <si>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</si>
  <si>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</si>
  <si>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</si>
  <si>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</si>
  <si>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</si>
  <si>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</si>
  <si>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</si>
  <si>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</si>
  <si>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</si>
  <si>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</si>
  <si>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</si>
  <si>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</si>
  <si>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</si>
  <si>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</si>
  <si>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</si>
  <si>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</si>
  <si>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</si>
  <si>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</si>
  <si>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</si>
  <si>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</si>
  <si>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</si>
  <si>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</si>
  <si>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</si>
  <si>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</si>
  <si>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</si>
  <si>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</si>
  <si>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</si>
  <si>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</si>
  <si>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</si>
  <si>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</si>
  <si>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</si>
  <si>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</si>
  <si>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</si>
  <si>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</si>
  <si>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</si>
  <si>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</si>
  <si>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</si>
  <si>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</si>
  <si>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</si>
  <si>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</si>
  <si>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</si>
  <si>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</si>
  <si>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</si>
  <si>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</si>
  <si>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</si>
  <si>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</si>
  <si>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</si>
  <si>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</si>
  <si>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</si>
  <si>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</si>
  <si>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</si>
  <si>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</si>
  <si>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</si>
  <si>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</si>
  <si>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</si>
  <si>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</si>
  <si>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</si>
  <si>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</si>
  <si>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</si>
  <si>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</si>
  <si>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</si>
  <si>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</si>
  <si>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</si>
  <si>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</si>
  <si>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</si>
  <si>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</si>
  <si>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</si>
  <si>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</si>
  <si>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</si>
  <si>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</si>
  <si>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</si>
  <si>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</si>
  <si>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</si>
  <si>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</si>
  <si>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</si>
  <si>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</si>
  <si>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</si>
  <si>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</si>
  <si>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</si>
  <si>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</si>
  <si>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</si>
  <si>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</si>
  <si>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</si>
  <si>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</si>
  <si>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</si>
  <si>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</si>
  <si>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</si>
  <si>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</si>
  <si>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</si>
  <si>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</si>
  <si>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</si>
  <si>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</si>
  <si>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</si>
  <si>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</si>
  <si>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</si>
  <si>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</si>
  <si>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</si>
  <si>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</si>
  <si>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</si>
  <si>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</si>
  <si>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</si>
  <si>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</si>
  <si>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</si>
  <si>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</si>
  <si>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</si>
  <si>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</si>
  <si>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</si>
  <si>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</si>
  <si>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</si>
  <si>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</si>
  <si>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</si>
  <si>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</si>
  <si>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</si>
  <si>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</si>
  <si>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</si>
  <si>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</si>
  <si>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</si>
  <si>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</si>
  <si>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</si>
  <si>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</si>
  <si>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</si>
  <si>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</si>
  <si>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</si>
  <si>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</si>
  <si>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</si>
  <si>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</si>
  <si>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</si>
  <si>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</si>
  <si>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</si>
  <si>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</si>
  <si>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</si>
  <si>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</si>
  <si>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</si>
  <si>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</si>
  <si>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</si>
  <si>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</si>
  <si>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</si>
  <si>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</si>
  <si>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</si>
  <si>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</si>
  <si>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</si>
  <si>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</si>
  <si>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</si>
  <si>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</si>
  <si>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</si>
  <si>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</si>
  <si>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</si>
  <si>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</si>
  <si>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</si>
  <si>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</si>
  <si>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</si>
  <si>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</si>
  <si>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</si>
  <si>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</si>
  <si>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</si>
  <si>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</si>
  <si>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</si>
  <si>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</si>
  <si>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</si>
  <si>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</si>
  <si>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</si>
  <si>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</si>
  <si>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</si>
  <si>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</si>
  <si>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</si>
  <si>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</si>
  <si>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</si>
  <si>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</si>
  <si>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</si>
  <si>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</si>
  <si>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</si>
  <si>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</si>
  <si>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</si>
  <si>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</si>
  <si>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</si>
  <si>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</si>
  <si>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</si>
  <si>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</si>
  <si>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</si>
  <si>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</si>
  <si>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</si>
  <si>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</si>
  <si>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</si>
  <si>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</si>
  <si>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</si>
  <si>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</si>
  <si>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</si>
  <si>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</si>
  <si>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</si>
  <si>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</si>
  <si>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</si>
  <si>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</si>
  <si>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</si>
  <si>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</si>
  <si>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</si>
  <si>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</si>
  <si>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</si>
  <si>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</si>
  <si>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</si>
  <si>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</si>
  <si>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</si>
  <si>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</si>
  <si>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</si>
  <si>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</si>
  <si>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</si>
  <si>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</si>
  <si>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</si>
  <si>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</si>
  <si>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</si>
  <si>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</si>
  <si>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</si>
  <si>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</si>
  <si>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</si>
  <si>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</si>
  <si>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</si>
  <si>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</si>
  <si>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</si>
  <si>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</si>
  <si>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</si>
  <si>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</si>
  <si>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</si>
  <si>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</si>
  <si>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</si>
  <si>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</si>
  <si>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</si>
  <si>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</si>
  <si>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</si>
  <si>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</si>
  <si>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</si>
  <si>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</si>
  <si>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</si>
  <si>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</si>
  <si>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</si>
  <si>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</si>
  <si>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</si>
  <si>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</si>
  <si>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</si>
  <si>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</si>
  <si>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</si>
  <si>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</si>
  <si>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</si>
  <si>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</si>
  <si>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</si>
  <si>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</si>
  <si>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</si>
  <si>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</si>
  <si>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</si>
  <si>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</si>
  <si>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</si>
  <si>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</si>
  <si>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</si>
  <si>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</si>
  <si>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</si>
  <si>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</si>
  <si>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</si>
  <si>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</si>
  <si>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</si>
  <si>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</si>
  <si>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</si>
  <si>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</si>
  <si>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</si>
  <si>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</si>
  <si>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</si>
  <si>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</si>
  <si>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</si>
  <si>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</si>
  <si>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</si>
  <si>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</si>
  <si>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</si>
  <si>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</si>
  <si>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</si>
  <si>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</si>
  <si>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</si>
  <si>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</si>
  <si>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</si>
  <si>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</si>
  <si>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</si>
  <si>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</si>
  <si>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</si>
  <si>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</si>
  <si>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</si>
  <si>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</si>
  <si>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</si>
  <si>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</si>
  <si>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</si>
  <si>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</si>
  <si>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</si>
  <si>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</si>
  <si>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</si>
  <si>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</si>
  <si>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</si>
  <si>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</si>
  <si>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</si>
  <si>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</si>
  <si>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</si>
  <si>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</si>
  <si>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</si>
  <si>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</si>
  <si>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</si>
  <si>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</si>
  <si>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</si>
  <si>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</si>
  <si>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</si>
  <si>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</si>
  <si>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</si>
  <si>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</si>
  <si>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</si>
  <si>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</si>
  <si>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</si>
  <si>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</si>
  <si>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</si>
  <si>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</si>
  <si>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</si>
  <si>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</si>
  <si>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</si>
  <si>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</si>
  <si>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</si>
  <si>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</si>
  <si>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</si>
  <si>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</si>
  <si>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</si>
  <si>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</si>
  <si>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</si>
  <si>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</si>
  <si>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</si>
  <si>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</si>
  <si>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</si>
  <si>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</si>
  <si>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</si>
  <si>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</si>
  <si>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</si>
  <si>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</si>
  <si>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</si>
  <si>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</si>
  <si>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</si>
  <si>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</si>
  <si>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</si>
  <si>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</si>
  <si>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</si>
  <si>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</si>
  <si>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</si>
  <si>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</si>
  <si>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</si>
  <si>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</si>
  <si>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</si>
  <si>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</si>
  <si>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</si>
  <si>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</si>
  <si>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</si>
  <si>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</si>
  <si>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</si>
  <si>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</si>
  <si>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</si>
  <si>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</si>
  <si>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</si>
  <si>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</si>
  <si>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</si>
  <si>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</si>
  <si>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</si>
  <si>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</si>
  <si>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</si>
  <si>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</si>
  <si>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</si>
  <si>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</si>
  <si>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</si>
  <si>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</si>
  <si>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</si>
  <si>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</si>
  <si>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</si>
  <si>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</si>
  <si>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</si>
  <si>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</si>
  <si>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</si>
  <si>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</si>
  <si>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</si>
  <si>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</si>
  <si>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</si>
  <si>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</si>
  <si>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</si>
  <si>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</si>
  <si>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</si>
  <si>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</si>
  <si>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</si>
  <si>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</si>
  <si>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</si>
  <si>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</si>
  <si>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</si>
  <si>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</si>
  <si>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</si>
  <si>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</si>
  <si>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</si>
  <si>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</si>
  <si>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</si>
  <si>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</si>
  <si>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</si>
  <si>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</si>
  <si>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</si>
  <si>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</si>
  <si>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</si>
  <si>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</si>
  <si>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</si>
  <si>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</si>
  <si>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</si>
  <si>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</si>
  <si>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</si>
  <si>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</si>
  <si>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</si>
  <si>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</si>
  <si>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</si>
  <si>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</si>
  <si>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</si>
  <si>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</si>
  <si>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</si>
  <si>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</si>
  <si>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</si>
  <si>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</si>
  <si>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</si>
  <si>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</si>
  <si>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</si>
  <si>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</si>
  <si>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</si>
  <si>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</si>
  <si>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</si>
  <si>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</si>
  <si>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</si>
  <si>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</si>
  <si>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</si>
  <si>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</si>
  <si>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</si>
  <si>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</si>
  <si>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</si>
  <si>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</si>
  <si>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</si>
  <si>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</si>
  <si>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</si>
  <si>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</si>
  <si>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</si>
  <si>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</si>
  <si>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</si>
  <si>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</si>
  <si>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</si>
  <si>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</si>
  <si>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</si>
  <si>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</si>
  <si>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</si>
  <si>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</si>
  <si>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</si>
  <si>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</si>
  <si>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</si>
  <si>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</si>
  <si>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</si>
  <si>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</si>
  <si>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</si>
  <si>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</si>
  <si>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</si>
  <si>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</si>
  <si>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</si>
  <si>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</si>
  <si>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</si>
  <si>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</si>
  <si>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</si>
  <si>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</si>
  <si>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</si>
  <si>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</si>
  <si>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</si>
  <si>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</si>
  <si>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</si>
  <si>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</si>
  <si>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</si>
  <si>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</si>
  <si>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</si>
  <si>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</si>
  <si>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</si>
  <si>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</si>
  <si>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</si>
  <si>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</si>
  <si>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</si>
  <si>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</si>
  <si>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</si>
  <si>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</si>
  <si>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</si>
  <si>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</si>
  <si>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</si>
  <si>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</si>
  <si>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</si>
  <si>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</si>
  <si>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</si>
  <si>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</si>
  <si>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</si>
  <si>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</si>
  <si>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</si>
  <si>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</si>
  <si>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</si>
  <si>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</si>
  <si>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</si>
  <si>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</si>
  <si>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</si>
  <si>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</si>
  <si>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</si>
  <si>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</si>
  <si>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</si>
  <si>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</si>
  <si>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</si>
  <si>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</si>
  <si>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</si>
  <si>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</si>
  <si>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</si>
  <si>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</si>
  <si>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</si>
  <si>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</si>
  <si>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</si>
  <si>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</si>
  <si>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</si>
  <si>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</si>
  <si>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</si>
  <si>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</si>
  <si>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</si>
  <si>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</si>
  <si>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</si>
  <si>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</si>
  <si>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</si>
  <si>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</si>
  <si>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</si>
  <si>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</si>
  <si>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</si>
  <si>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</si>
  <si>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</si>
  <si>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</si>
  <si>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</si>
  <si>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</si>
  <si>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</si>
  <si>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</si>
  <si>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</si>
  <si>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</si>
  <si>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</si>
  <si>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</si>
  <si>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</si>
  <si>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</si>
  <si>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</si>
  <si>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</si>
  <si>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</si>
  <si>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</si>
  <si>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</si>
  <si>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</si>
  <si>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</si>
  <si>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</si>
  <si>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</si>
  <si>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</si>
  <si>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</si>
  <si>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</si>
  <si>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</si>
  <si>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</si>
  <si>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</si>
  <si>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</si>
  <si>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</si>
  <si>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</si>
  <si>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</si>
  <si>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</si>
  <si>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</si>
  <si>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</si>
  <si>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</si>
  <si>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</si>
  <si>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</si>
  <si>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</si>
  <si>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</si>
  <si>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</si>
  <si>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</si>
  <si>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</si>
  <si>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</si>
  <si>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</si>
  <si>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</si>
  <si>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</si>
  <si>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</si>
  <si>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</si>
  <si>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</si>
  <si>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</si>
  <si>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</si>
  <si>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</si>
  <si>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</si>
  <si>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</si>
  <si>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</si>
  <si>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</si>
  <si>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</si>
  <si>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</si>
  <si>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</si>
  <si>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</si>
  <si>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</si>
  <si>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</si>
  <si>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</si>
  <si>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</si>
  <si>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</si>
  <si>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</si>
  <si>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</si>
  <si>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</si>
  <si>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</si>
  <si>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</si>
  <si>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</si>
  <si>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</si>
  <si>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</si>
  <si>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</si>
  <si>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</si>
  <si>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</si>
  <si>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</si>
  <si>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</si>
  <si>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</si>
  <si>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</si>
  <si>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</si>
  <si>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</si>
  <si>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</si>
  <si>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</si>
  <si>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</si>
  <si>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</si>
  <si>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</si>
  <si>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</si>
  <si>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</si>
  <si>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</si>
  <si>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</si>
  <si>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</si>
  <si>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</si>
  <si>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</si>
  <si>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</si>
  <si>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</si>
  <si>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</si>
  <si>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</si>
  <si>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</si>
  <si>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</si>
  <si>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</si>
  <si>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</si>
  <si>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</si>
  <si>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</si>
  <si>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</si>
  <si>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</si>
  <si>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</si>
  <si>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</si>
  <si>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</si>
  <si>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</si>
  <si>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</si>
  <si>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</si>
  <si>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</si>
  <si>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</si>
  <si>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</si>
  <si>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</si>
  <si>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</si>
  <si>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</si>
  <si>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</si>
  <si>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</si>
  <si>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</si>
  <si>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</si>
  <si>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</si>
  <si>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</si>
  <si>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</si>
  <si>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</si>
  <si>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</si>
  <si>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</si>
  <si>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</si>
  <si>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</si>
  <si>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</si>
  <si>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</si>
  <si>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</si>
  <si>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</si>
  <si>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</si>
  <si>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</si>
  <si>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</si>
  <si>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</si>
  <si>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</si>
  <si>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</si>
  <si>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</si>
  <si>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</si>
  <si>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</si>
  <si>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</si>
  <si>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</si>
  <si>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</si>
  <si>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</si>
  <si>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</si>
  <si>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</si>
  <si>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</si>
  <si>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</si>
  <si>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</si>
  <si>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</si>
  <si>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</si>
  <si>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</si>
  <si>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</si>
  <si>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</si>
  <si>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</si>
  <si>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</si>
  <si>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</si>
  <si>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</si>
  <si>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</si>
  <si>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</si>
  <si>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</si>
  <si>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</si>
  <si>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</si>
  <si>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</si>
  <si>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</si>
  <si>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</si>
  <si>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</si>
  <si>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</si>
  <si>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</si>
  <si>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</si>
  <si>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</si>
  <si>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</si>
  <si>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</si>
  <si>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</si>
  <si>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</si>
  <si>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</si>
  <si>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</si>
  <si>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</si>
  <si>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</si>
  <si>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</si>
  <si>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</si>
  <si>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</si>
  <si>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</si>
  <si>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</si>
  <si>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</si>
  <si>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</si>
  <si>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</si>
  <si>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</si>
  <si>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</si>
  <si>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</si>
  <si>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</si>
  <si>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</si>
  <si>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</si>
  <si>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</si>
  <si>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</si>
  <si>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</si>
  <si>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</si>
  <si>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</si>
  <si>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</si>
  <si>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</si>
  <si>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</si>
  <si>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</si>
  <si>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</si>
  <si>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</si>
  <si>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</si>
  <si>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</si>
  <si>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</si>
  <si>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</si>
  <si>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</si>
  <si>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</si>
  <si>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</si>
  <si>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</si>
  <si>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</si>
  <si>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</si>
  <si>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</si>
  <si>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</si>
  <si>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</si>
  <si>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</si>
  <si>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</si>
  <si>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</si>
  <si>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</si>
  <si>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</si>
  <si>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</si>
  <si>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</si>
  <si>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</si>
  <si>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</si>
  <si>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</si>
  <si>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</si>
  <si>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</si>
  <si>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</si>
  <si>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</si>
  <si>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</si>
  <si>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</si>
  <si>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</si>
  <si>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</si>
  <si>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</si>
  <si>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</si>
  <si>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</si>
  <si>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</si>
  <si>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</si>
  <si>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</si>
  <si>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</si>
  <si>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</si>
  <si>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</si>
  <si>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</si>
  <si>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</si>
  <si>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</si>
  <si>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</si>
  <si>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</si>
  <si>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</si>
  <si>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</si>
  <si>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</si>
  <si>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</si>
  <si>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</si>
  <si>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</si>
  <si>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</si>
  <si>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</si>
  <si>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</si>
  <si>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</si>
  <si>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</si>
  <si>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</si>
  <si>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</si>
  <si>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</si>
  <si>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</si>
  <si>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</si>
  <si>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</si>
  <si>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</si>
  <si>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</si>
  <si>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</si>
  <si>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</si>
  <si>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</si>
  <si>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</si>
  <si>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</si>
  <si>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</si>
  <si>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</si>
  <si>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</si>
  <si>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</si>
  <si>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</si>
  <si>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</si>
  <si>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</si>
  <si>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</si>
  <si>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</si>
  <si>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</si>
  <si>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</si>
  <si>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</si>
  <si>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</si>
  <si>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</si>
  <si>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</si>
  <si>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</si>
  <si>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</si>
  <si>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</si>
  <si>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</si>
  <si>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</si>
  <si>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</si>
  <si>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</si>
  <si>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</si>
  <si>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</si>
  <si>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</si>
  <si>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</si>
  <si>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</si>
  <si>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</si>
  <si>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</si>
  <si>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</si>
  <si>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</si>
  <si>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</si>
  <si>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</si>
  <si>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</si>
  <si>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</si>
  <si>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</si>
  <si>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</si>
  <si>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</si>
  <si>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</si>
  <si>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</si>
  <si>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</si>
  <si>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</si>
  <si>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</si>
  <si>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</si>
  <si>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</si>
  <si>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</si>
  <si>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</si>
  <si>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</si>
  <si>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</si>
  <si>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</si>
  <si>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</si>
  <si>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</si>
  <si>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</si>
  <si>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</si>
  <si>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</si>
  <si>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</si>
  <si>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</si>
  <si>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</si>
  <si>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</si>
  <si>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</si>
  <si>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</si>
  <si>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</si>
  <si>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</si>
  <si>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</si>
  <si>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</si>
  <si>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</si>
  <si>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</si>
  <si>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</si>
  <si>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</si>
  <si>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</si>
  <si>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</si>
  <si>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</si>
  <si>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</si>
  <si>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</si>
  <si>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</si>
  <si>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</si>
  <si>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</si>
  <si>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</si>
  <si>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</si>
  <si>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</si>
  <si>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</si>
  <si>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</si>
  <si>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</si>
  <si>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</si>
  <si>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</si>
  <si>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</si>
  <si>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</si>
  <si>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</si>
  <si>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</si>
  <si>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</si>
  <si>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</si>
  <si>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</si>
  <si>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</si>
  <si>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</si>
  <si>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</si>
  <si>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</si>
  <si>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</si>
  <si>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</si>
  <si>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</si>
  <si>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</si>
  <si>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</si>
  <si>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</si>
  <si>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</si>
  <si>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</si>
  <si>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</si>
  <si>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</si>
  <si>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</si>
  <si>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</si>
  <si>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</si>
  <si>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</si>
  <si>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</si>
  <si>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</si>
  <si>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</si>
  <si>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</si>
  <si>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</si>
  <si>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</si>
  <si>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</si>
  <si>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</si>
  <si>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</si>
  <si>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</si>
  <si>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</si>
  <si>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</si>
  <si>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</si>
  <si>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</si>
  <si>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</si>
  <si>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</si>
  <si>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</si>
  <si>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</si>
  <si>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</si>
  <si>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</si>
  <si>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</si>
  <si>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</si>
  <si>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</si>
  <si>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</si>
  <si>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</si>
  <si>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</si>
  <si>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</si>
  <si>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</si>
  <si>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</si>
  <si>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</si>
  <si>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</si>
  <si>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</si>
  <si>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</si>
  <si>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</si>
  <si>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</si>
  <si>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</si>
  <si>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</si>
  <si>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</si>
  <si>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</si>
  <si>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</si>
  <si>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</si>
  <si>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</si>
  <si>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</si>
  <si>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</si>
  <si>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</si>
  <si>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</si>
  <si>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</si>
  <si>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</si>
  <si>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</si>
  <si>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</si>
  <si>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</si>
  <si>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</si>
  <si>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</si>
  <si>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</si>
  <si>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</si>
  <si>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</si>
  <si>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</si>
  <si>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</si>
  <si>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</si>
  <si>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</si>
  <si>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</si>
  <si>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</si>
  <si>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</si>
  <si>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</si>
  <si>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</si>
  <si>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</si>
  <si>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</si>
  <si>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</si>
  <si>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</si>
  <si>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</si>
  <si>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</si>
  <si>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</si>
  <si>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</si>
  <si>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</si>
  <si>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</si>
  <si>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</si>
  <si>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</si>
  <si>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</si>
  <si>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</si>
  <si>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</si>
  <si>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</si>
  <si>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</si>
  <si>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</si>
  <si>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</si>
  <si>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</si>
  <si>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</si>
  <si>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</si>
  <si>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</si>
  <si>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</si>
  <si>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</si>
  <si>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</si>
  <si>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</si>
  <si>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</si>
  <si>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</si>
  <si>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</si>
  <si>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</si>
  <si>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</si>
  <si>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</si>
  <si>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</si>
  <si>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</si>
  <si>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</si>
  <si>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</si>
  <si>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</si>
  <si>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</si>
  <si>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</si>
  <si>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</si>
  <si>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</si>
  <si>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</si>
  <si>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</si>
  <si>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</si>
  <si>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</si>
  <si>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</si>
  <si>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</si>
  <si>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</si>
  <si>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</si>
  <si>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</si>
  <si>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</si>
  <si>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</si>
  <si>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</si>
  <si>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</si>
  <si>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</si>
  <si>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</si>
  <si>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</si>
  <si>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</si>
  <si>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</si>
  <si>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</si>
  <si>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</si>
  <si>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</si>
  <si>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</si>
  <si>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</si>
  <si>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</si>
  <si>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</si>
  <si>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</si>
  <si>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</si>
  <si>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</si>
  <si>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</si>
  <si>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</si>
  <si>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</si>
  <si>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</si>
  <si>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</si>
  <si>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</si>
  <si>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</si>
  <si>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</si>
  <si>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</si>
  <si>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</si>
  <si>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</si>
  <si>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</si>
  <si>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</si>
  <si>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</si>
  <si>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</si>
  <si>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</si>
  <si>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</si>
  <si>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</si>
  <si>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</si>
  <si>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</si>
  <si>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</si>
  <si>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</si>
  <si>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</si>
  <si>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</si>
  <si>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</si>
  <si>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</si>
  <si>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</si>
  <si>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</si>
  <si>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</si>
  <si>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</si>
  <si>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</si>
  <si>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</si>
  <si>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</si>
  <si>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</si>
  <si>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</si>
  <si>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</si>
  <si>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</si>
  <si>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</si>
  <si>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</si>
  <si>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</si>
  <si>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</si>
  <si>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</si>
  <si>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</si>
  <si>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</si>
  <si>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</si>
  <si>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</si>
  <si>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</si>
  <si>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</si>
  <si>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</si>
  <si>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</si>
  <si>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</si>
  <si>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</si>
  <si>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</si>
  <si>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</si>
  <si>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</si>
  <si>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</si>
  <si>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</si>
  <si>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</si>
  <si>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</si>
  <si>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</si>
  <si>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</si>
  <si>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</si>
  <si>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</si>
  <si>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</si>
  <si>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</si>
  <si>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</si>
  <si>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</si>
  <si>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</si>
  <si>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</si>
  <si>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</si>
  <si>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</si>
  <si>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</si>
  <si>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</si>
  <si>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</si>
  <si>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</si>
  <si>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</si>
  <si>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</si>
  <si>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</si>
  <si>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</si>
  <si>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</si>
  <si>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</si>
  <si>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</si>
  <si>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</si>
  <si>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</si>
  <si>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</si>
  <si>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</si>
  <si>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</si>
  <si>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</si>
  <si>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</si>
  <si>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</si>
  <si>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</si>
  <si>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</si>
  <si>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</si>
  <si>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</si>
  <si>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</si>
  <si>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</si>
  <si>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</si>
  <si>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</si>
  <si>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</si>
  <si>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</si>
  <si>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</si>
  <si>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</si>
  <si>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</si>
  <si>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</si>
  <si>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</si>
  <si>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</si>
  <si>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</si>
  <si>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</si>
  <si>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</si>
  <si>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</si>
  <si>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</si>
  <si>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</si>
  <si>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</si>
  <si>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</si>
  <si>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</si>
  <si>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</si>
  <si>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</si>
  <si>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</si>
  <si>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</si>
  <si>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</si>
  <si>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</si>
  <si>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</si>
  <si>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</si>
  <si>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</si>
  <si>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</si>
  <si>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</si>
  <si>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</si>
  <si>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</si>
  <si>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</si>
  <si>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</si>
  <si>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</si>
  <si>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</si>
  <si>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</si>
  <si>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</si>
  <si>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</si>
  <si>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</si>
  <si>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</si>
  <si>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</si>
  <si>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</si>
  <si>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</si>
  <si>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</si>
  <si>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</si>
  <si>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</si>
  <si>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</si>
  <si>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</si>
  <si>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</si>
  <si>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</si>
  <si>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</si>
  <si>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</si>
  <si>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</si>
  <si>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</si>
  <si>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</si>
  <si>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</si>
  <si>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</si>
  <si>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</si>
  <si>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</si>
  <si>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</si>
  <si>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</si>
  <si>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</si>
  <si>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</si>
  <si>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</si>
  <si>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</si>
  <si>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</si>
  <si>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</si>
  <si>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</si>
  <si>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</si>
  <si>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</si>
  <si>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</si>
  <si>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</si>
  <si>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</si>
  <si>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</si>
  <si>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</si>
  <si>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</si>
  <si>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</si>
  <si>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</si>
  <si>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</si>
  <si>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</si>
  <si>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</si>
  <si>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</si>
  <si>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</si>
  <si>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</si>
  <si>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</si>
  <si>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</si>
  <si>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</si>
  <si>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</si>
  <si>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</si>
  <si>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</si>
  <si>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</si>
  <si>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</si>
  <si>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</si>
  <si>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</si>
  <si>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</si>
  <si>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</si>
  <si>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</si>
  <si>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</si>
  <si>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</si>
  <si>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</si>
  <si>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</si>
  <si>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</si>
  <si>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</si>
  <si>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</si>
  <si>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</si>
  <si>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</si>
  <si>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</si>
  <si>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</si>
  <si>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</si>
  <si>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</si>
  <si>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</si>
  <si>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</si>
  <si>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</si>
  <si>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</si>
  <si>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</si>
  <si>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</si>
  <si>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</si>
  <si>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</si>
  <si>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</si>
  <si>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</si>
  <si>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</si>
  <si>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</si>
  <si>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</si>
  <si>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</si>
  <si>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</si>
  <si>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</si>
  <si>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</si>
  <si>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</si>
  <si>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</si>
  <si>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</si>
  <si>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</si>
  <si>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</si>
  <si>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</si>
  <si>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</si>
  <si>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</si>
  <si>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</si>
  <si>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</si>
  <si>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</si>
  <si>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</si>
  <si>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</si>
  <si>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</si>
  <si>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</si>
  <si>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</si>
  <si>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</si>
  <si>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</si>
  <si>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</si>
  <si>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</si>
  <si>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</si>
  <si>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</si>
  <si>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</si>
  <si>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</si>
  <si>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</si>
  <si>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</si>
  <si>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</si>
  <si>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</si>
  <si>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</si>
  <si>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</si>
  <si>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</si>
  <si>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</si>
  <si>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</si>
  <si>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</si>
  <si>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</si>
  <si>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</si>
  <si>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</si>
  <si>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</si>
  <si>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</si>
  <si>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</si>
  <si>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</si>
  <si>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</si>
  <si>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</si>
  <si>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</si>
  <si>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</si>
  <si>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</si>
  <si>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</si>
  <si>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</si>
  <si>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</si>
  <si>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</si>
  <si>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</si>
  <si>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</si>
  <si>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</si>
  <si>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</si>
  <si>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</si>
  <si>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</si>
  <si>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</si>
  <si>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</si>
  <si>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</si>
  <si>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</si>
  <si>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</si>
  <si>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</si>
  <si>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</si>
  <si>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</si>
  <si>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</si>
  <si>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</si>
  <si>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</si>
  <si>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</si>
  <si>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</si>
  <si>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</si>
  <si>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</si>
  <si>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</si>
  <si>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</si>
  <si>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</si>
  <si>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</si>
  <si>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</si>
  <si>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</si>
  <si>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</si>
  <si>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</si>
  <si>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</si>
  <si>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</si>
  <si>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</si>
  <si>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</si>
  <si>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</si>
  <si>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</si>
  <si>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</si>
  <si>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</si>
  <si>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</si>
  <si>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</si>
  <si>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</si>
  <si>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</si>
  <si>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</si>
  <si>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</si>
  <si>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</si>
  <si>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</si>
  <si>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</si>
  <si>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</si>
  <si>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</si>
  <si>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</si>
  <si>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</si>
  <si>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</si>
  <si>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</si>
  <si>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</si>
  <si>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</si>
  <si>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</si>
  <si>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</si>
  <si>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</si>
  <si>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</si>
  <si>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</si>
  <si>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</si>
  <si>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</si>
  <si>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</si>
  <si>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</si>
  <si>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</si>
  <si>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</si>
  <si>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</si>
  <si>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</si>
  <si>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</si>
  <si>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</si>
  <si>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</si>
  <si>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</si>
  <si>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</si>
  <si>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</si>
  <si>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</si>
  <si>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</si>
  <si>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</si>
  <si>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</si>
  <si>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</si>
  <si>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</si>
  <si>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</si>
  <si>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</si>
  <si>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</si>
  <si>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</si>
  <si>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</si>
  <si>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</si>
  <si>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</si>
  <si>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</si>
  <si>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</si>
  <si>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</si>
  <si>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</si>
  <si>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</si>
  <si>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</si>
  <si>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</si>
  <si>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</si>
  <si>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</si>
  <si>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</si>
  <si>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</si>
  <si>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</si>
  <si>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</si>
  <si>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</si>
  <si>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</si>
  <si>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</si>
  <si>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</si>
  <si>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</si>
  <si>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</si>
  <si>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</si>
  <si>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</si>
  <si>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</si>
  <si>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</si>
  <si>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</si>
  <si>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</si>
  <si>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</si>
  <si>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</si>
  <si>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</si>
  <si>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</si>
  <si>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</si>
  <si>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</si>
  <si>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</si>
  <si>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</si>
  <si>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</si>
  <si>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</si>
  <si>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</si>
  <si>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</si>
  <si>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</si>
  <si>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</si>
  <si>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</si>
  <si>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</si>
  <si>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</si>
  <si>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</si>
  <si>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</si>
  <si>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</si>
  <si>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</si>
  <si>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</si>
  <si>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</si>
  <si>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</si>
  <si>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</si>
  <si>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</si>
  <si>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</si>
  <si>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</si>
  <si>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</si>
  <si>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</si>
  <si>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</si>
  <si>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</si>
  <si>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</si>
  <si>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</si>
  <si>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</si>
  <si>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</si>
  <si>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</si>
  <si>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</si>
  <si>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</si>
  <si>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</si>
  <si>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</si>
  <si>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</si>
  <si>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</si>
  <si>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</si>
  <si>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</si>
  <si>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</si>
  <si>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</si>
  <si>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</si>
  <si>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</si>
  <si>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</si>
  <si>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</si>
  <si>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</si>
  <si>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</si>
  <si>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</si>
  <si>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</si>
  <si>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</si>
  <si>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</si>
  <si>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</si>
  <si>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</si>
  <si>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</si>
  <si>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</si>
  <si>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</si>
  <si>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</si>
  <si>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</si>
  <si>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</si>
  <si>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</si>
  <si>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</si>
  <si>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</si>
  <si>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</si>
  <si>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</si>
  <si>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</si>
  <si>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</si>
  <si>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</si>
  <si>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</si>
  <si>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</si>
  <si>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</si>
  <si>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</si>
  <si>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</si>
  <si>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</si>
  <si>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</si>
  <si>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</si>
  <si>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</si>
  <si>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</si>
  <si>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</si>
  <si>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</si>
  <si>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</si>
  <si>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</si>
  <si>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</si>
  <si>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</si>
  <si>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</si>
  <si>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</si>
  <si>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</si>
  <si>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</si>
  <si>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</si>
  <si>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</si>
  <si>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</si>
  <si>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</si>
  <si>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</si>
  <si>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</si>
  <si>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</si>
  <si>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</si>
  <si>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</si>
  <si>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</si>
  <si>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</si>
  <si>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</si>
  <si>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</si>
  <si>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</si>
  <si>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</si>
  <si>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</si>
  <si>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</si>
  <si>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</si>
  <si>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</si>
  <si>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</si>
  <si>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</si>
  <si>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</si>
  <si>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</si>
  <si>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</si>
  <si>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</si>
  <si>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</si>
  <si>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</si>
  <si>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</si>
  <si>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</si>
  <si>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</si>
  <si>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</si>
  <si>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</si>
  <si>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</si>
  <si>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</si>
  <si>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</si>
  <si>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</si>
  <si>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</si>
  <si>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</si>
  <si>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</si>
  <si>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</si>
  <si>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</si>
  <si>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</si>
  <si>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</si>
  <si>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</si>
  <si>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</si>
  <si>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</si>
  <si>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</si>
  <si>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</si>
  <si>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</si>
  <si>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</si>
  <si>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</si>
  <si>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</si>
  <si>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</si>
  <si>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</si>
  <si>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</si>
  <si>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</si>
  <si>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</si>
  <si>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</si>
  <si>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</si>
  <si>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</si>
  <si>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</si>
  <si>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</si>
  <si>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</si>
  <si>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</si>
  <si>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</si>
  <si>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</si>
  <si>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</si>
  <si>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</si>
  <si>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</si>
  <si>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</si>
  <si>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</si>
  <si>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</si>
  <si>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</si>
  <si>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</si>
  <si>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</si>
  <si>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</si>
  <si>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</si>
  <si>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</si>
  <si>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</si>
  <si>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</si>
  <si>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</si>
  <si>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</si>
  <si>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</si>
  <si>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</si>
  <si>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</si>
  <si>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</si>
  <si>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</si>
  <si>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</si>
  <si>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</si>
  <si>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</si>
  <si>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</si>
  <si>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</si>
  <si>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</si>
  <si>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</si>
  <si>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</si>
  <si>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</si>
  <si>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</si>
  <si>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</si>
  <si>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</si>
  <si>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</si>
  <si>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</si>
  <si>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</si>
  <si>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</si>
  <si>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</si>
  <si>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</si>
  <si>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</si>
  <si>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</si>
  <si>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</si>
  <si>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</si>
  <si>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</si>
  <si>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</si>
  <si>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</si>
  <si>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</si>
  <si>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</si>
  <si>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</si>
  <si>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</si>
  <si>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</si>
  <si>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</si>
  <si>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</si>
  <si>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</si>
  <si>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</si>
  <si>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</si>
  <si>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</si>
  <si>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</si>
  <si>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</si>
  <si>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</si>
  <si>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</si>
  <si>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</si>
  <si>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</si>
  <si>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</si>
  <si>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</si>
  <si>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</si>
  <si>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</si>
  <si>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</si>
  <si>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</si>
  <si>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</si>
  <si>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</si>
  <si>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</si>
  <si>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</si>
  <si>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</si>
  <si>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</si>
  <si>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</si>
  <si>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</si>
  <si>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</si>
  <si>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</si>
  <si>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</si>
  <si>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</si>
  <si>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</si>
  <si>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</si>
  <si>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</si>
  <si>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</si>
  <si>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</si>
  <si>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</si>
  <si>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</si>
  <si>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</si>
  <si>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</si>
  <si>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</si>
  <si>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</si>
  <si>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</si>
  <si>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</si>
  <si>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</si>
  <si>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</si>
  <si>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</si>
  <si>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</si>
  <si>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</si>
  <si>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</si>
  <si>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</si>
  <si>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</si>
  <si>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</si>
  <si>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</si>
  <si>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</si>
  <si>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</si>
  <si>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</si>
  <si>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</si>
  <si>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</si>
  <si>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</si>
  <si>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</si>
  <si>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</si>
  <si>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</si>
  <si>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</si>
  <si>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</si>
  <si>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</si>
  <si>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</si>
  <si>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</si>
  <si>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</si>
  <si>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</si>
  <si>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</si>
  <si>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</si>
  <si>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</si>
  <si>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</si>
  <si>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</si>
  <si>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</si>
  <si>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</si>
  <si>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</si>
  <si>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</si>
  <si>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</si>
  <si>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</si>
  <si>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</si>
  <si>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</si>
  <si>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</si>
  <si>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</si>
  <si>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</si>
  <si>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</si>
  <si>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</si>
  <si>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</si>
  <si>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</si>
  <si>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</si>
  <si>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</si>
  <si>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</si>
  <si>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</si>
  <si>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</si>
  <si>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</si>
  <si>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</si>
  <si>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</si>
  <si>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</si>
  <si>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</si>
  <si>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</si>
  <si>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</si>
  <si>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</si>
  <si>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</si>
  <si>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</si>
  <si>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</si>
  <si>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</si>
  <si>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</si>
  <si>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</si>
  <si>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</si>
  <si>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</si>
  <si>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</si>
  <si>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</si>
  <si>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</si>
  <si>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</si>
  <si>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</si>
  <si>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</si>
  <si>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</si>
  <si>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</si>
  <si>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</si>
  <si>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</si>
  <si>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</si>
  <si>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</si>
  <si>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</si>
  <si>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</si>
  <si>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</si>
  <si>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</si>
  <si>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</si>
  <si>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</si>
  <si>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</si>
  <si>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</si>
  <si>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</si>
  <si>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</si>
  <si>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</si>
  <si>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</si>
  <si>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</si>
  <si>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</si>
  <si>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</si>
  <si>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</si>
  <si>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</si>
  <si>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</si>
  <si>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</si>
  <si>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</si>
  <si>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</si>
  <si>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</si>
  <si>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</si>
  <si>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</si>
  <si>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</si>
  <si>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</si>
  <si>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</si>
  <si>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</si>
  <si>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</si>
  <si>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</si>
  <si>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</si>
  <si>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</si>
  <si>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</si>
  <si>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</si>
  <si>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</si>
  <si>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</si>
  <si>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</si>
  <si>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</si>
  <si>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</si>
  <si>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</si>
  <si>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</si>
  <si>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</si>
  <si>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</si>
  <si>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</si>
  <si>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</si>
  <si>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</si>
  <si>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</si>
  <si>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</si>
  <si>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</si>
  <si>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</si>
  <si>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</si>
  <si>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</si>
  <si>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</si>
  <si>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</si>
  <si>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</si>
  <si>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</si>
  <si>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</si>
  <si>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</si>
  <si>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</si>
  <si>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</si>
  <si>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</si>
  <si>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</si>
  <si>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</si>
  <si>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</si>
  <si>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</si>
  <si>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</si>
  <si>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</si>
  <si>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</si>
  <si>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</si>
  <si>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</si>
  <si>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</si>
  <si>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</si>
  <si>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</si>
  <si>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</si>
  <si>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</si>
  <si>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</si>
  <si>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</si>
  <si>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</si>
  <si>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</si>
  <si>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</si>
  <si>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</si>
  <si>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</si>
  <si>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</si>
  <si>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</si>
  <si>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</si>
  <si>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</si>
  <si>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</si>
  <si>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</si>
  <si>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</si>
  <si>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</si>
  <si>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</si>
  <si>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</si>
  <si>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</si>
  <si>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</si>
  <si>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</si>
  <si>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</si>
  <si>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</si>
  <si>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</si>
  <si>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</si>
  <si>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</si>
  <si>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</si>
  <si>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</si>
  <si>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</si>
  <si>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</si>
  <si>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</si>
  <si>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</si>
  <si>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</si>
  <si>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</si>
  <si>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</si>
  <si>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</si>
  <si>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</si>
  <si>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</si>
  <si>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</si>
  <si>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</si>
  <si>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</si>
  <si>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</si>
  <si>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</si>
  <si>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</si>
  <si>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</si>
  <si>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</si>
  <si>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</si>
  <si>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</si>
  <si>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</si>
  <si>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</si>
  <si>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</si>
  <si>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</si>
  <si>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</si>
  <si>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</si>
  <si>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</si>
  <si>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</si>
  <si>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</si>
  <si>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</si>
  <si>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</si>
  <si>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</si>
  <si>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</si>
  <si>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</si>
  <si>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</si>
  <si>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</si>
  <si>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</si>
  <si>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</si>
  <si>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</si>
  <si>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</si>
  <si>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</si>
  <si>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</si>
  <si>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</si>
  <si>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</si>
  <si>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</si>
  <si>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</si>
  <si>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</si>
  <si>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</si>
  <si>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</si>
  <si>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</si>
  <si>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</si>
  <si>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</si>
  <si>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</si>
  <si>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</si>
  <si>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</si>
  <si>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</si>
  <si>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</si>
  <si>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</si>
  <si>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</si>
  <si>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</si>
  <si>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</si>
  <si>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</si>
  <si>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</si>
  <si>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</si>
  <si>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</si>
  <si>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</si>
  <si>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</si>
  <si>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</si>
  <si>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</si>
  <si>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</si>
  <si>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</si>
  <si>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</si>
  <si>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</si>
  <si>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</si>
  <si>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</si>
  <si>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</si>
  <si>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</si>
  <si>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</si>
  <si>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</si>
  <si>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</si>
  <si>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</si>
  <si>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</si>
  <si>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</si>
  <si>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</si>
  <si>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</si>
  <si>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</si>
  <si>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</si>
  <si>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</si>
  <si>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</si>
  <si>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</si>
  <si>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</si>
  <si>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</si>
  <si>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</si>
  <si>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</si>
  <si>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</si>
  <si>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</si>
  <si>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</si>
  <si>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</si>
  <si>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</si>
  <si>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</si>
  <si>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</si>
  <si>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</si>
  <si>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</si>
  <si>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</si>
  <si>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</si>
  <si>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</si>
  <si>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</si>
  <si>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</si>
  <si>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</si>
  <si>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</si>
  <si>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</si>
  <si>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</si>
  <si>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</si>
  <si>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</si>
  <si>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</si>
  <si>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</si>
  <si>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</si>
  <si>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</si>
  <si>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</si>
  <si>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</si>
  <si>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</si>
  <si>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</si>
  <si>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</si>
  <si>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</si>
  <si>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</si>
  <si>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</si>
  <si>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</si>
  <si>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</si>
  <si>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</si>
  <si>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</si>
  <si>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</si>
  <si>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</si>
  <si>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</si>
  <si>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</si>
  <si>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</si>
  <si>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</si>
  <si>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</si>
  <si>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</si>
  <si>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</si>
  <si>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</si>
  <si>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</si>
  <si>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</si>
  <si>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</si>
  <si>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</si>
  <si>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</si>
  <si>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</si>
  <si>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</si>
  <si>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</si>
  <si>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</si>
  <si>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</si>
  <si>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</si>
  <si>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</si>
  <si>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</si>
  <si>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</si>
  <si>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</si>
  <si>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</si>
  <si>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</si>
  <si>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</si>
  <si>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</si>
  <si>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</si>
  <si>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</si>
  <si>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</si>
  <si>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</si>
  <si>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</si>
  <si>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</si>
  <si>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</si>
  <si>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</si>
  <si>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</si>
  <si>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</si>
  <si>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</si>
  <si>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</si>
  <si>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</si>
  <si>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</si>
  <si>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</si>
  <si>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</si>
  <si>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</si>
  <si>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</si>
  <si>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</si>
  <si>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</si>
  <si>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</si>
  <si>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</si>
  <si>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</si>
  <si>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</si>
  <si>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</si>
  <si>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</si>
  <si>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</si>
  <si>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</si>
  <si>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</si>
  <si>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</si>
  <si>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</si>
  <si>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</si>
  <si>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</si>
  <si>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</si>
  <si>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</si>
  <si>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</si>
  <si>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</si>
  <si>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</si>
  <si>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</si>
  <si>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</si>
  <si>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</si>
  <si>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</si>
  <si>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</si>
  <si>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</si>
  <si>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</si>
  <si>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</si>
  <si>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</si>
  <si>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</si>
  <si>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</si>
  <si>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</si>
  <si>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</si>
  <si>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</si>
  <si>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</si>
  <si>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</si>
  <si>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</si>
  <si>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</si>
  <si>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</si>
  <si>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</si>
  <si>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</si>
  <si>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</si>
  <si>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</si>
  <si>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</si>
  <si>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</si>
  <si>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</si>
  <si>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</si>
  <si>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</si>
  <si>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</si>
  <si>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</si>
  <si>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</si>
  <si>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</si>
  <si>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</si>
  <si>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</si>
  <si>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</si>
  <si>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</si>
  <si>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</si>
  <si>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</si>
  <si>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</si>
  <si>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</si>
  <si>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</si>
  <si>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</si>
  <si>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</si>
  <si>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</si>
  <si>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</si>
  <si>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</si>
  <si>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</si>
  <si>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</si>
  <si>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</si>
  <si>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</si>
  <si>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</si>
  <si>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</si>
  <si>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</si>
  <si>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</si>
  <si>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</si>
  <si>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</si>
  <si>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</si>
  <si>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</si>
  <si>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</si>
  <si>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</si>
  <si>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</si>
  <si>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</si>
  <si>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</si>
  <si>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</si>
  <si>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</si>
  <si>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</si>
  <si>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</si>
  <si>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</si>
  <si>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</si>
  <si>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</si>
  <si>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</si>
  <si>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</si>
  <si>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</si>
  <si>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</si>
  <si>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</si>
  <si>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</si>
  <si>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</si>
  <si>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</si>
  <si>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</si>
  <si>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</si>
  <si>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</si>
  <si>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</si>
  <si>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</si>
  <si>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</si>
  <si>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</si>
  <si>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</si>
  <si>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</si>
  <si>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</si>
  <si>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</si>
  <si>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</si>
  <si>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</si>
  <si>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</si>
  <si>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</si>
  <si>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</si>
  <si>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</si>
  <si>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</si>
  <si>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</si>
  <si>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</si>
  <si>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</si>
  <si>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</si>
  <si>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</si>
  <si>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</si>
  <si>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</si>
  <si>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</si>
  <si>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</si>
  <si>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</si>
  <si>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</si>
  <si>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</si>
  <si>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</si>
  <si>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</si>
  <si>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</si>
  <si>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</si>
  <si>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</si>
  <si>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</si>
  <si>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</si>
  <si>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</si>
  <si>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</si>
  <si>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</si>
  <si>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</si>
  <si>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</si>
  <si>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</si>
  <si>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</si>
  <si>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</si>
  <si>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</si>
  <si>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</si>
  <si>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</si>
  <si>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</si>
  <si>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</si>
  <si>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</si>
  <si>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</si>
  <si>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</si>
  <si>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</si>
  <si>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</si>
  <si>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</si>
  <si>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</si>
  <si>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</si>
  <si>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</si>
  <si>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</si>
  <si>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</si>
  <si>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</si>
  <si>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</si>
  <si>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</si>
  <si>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</si>
  <si>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</si>
  <si>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</si>
  <si>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</si>
  <si>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</si>
  <si>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</si>
  <si>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</si>
  <si>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</si>
  <si>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</si>
  <si>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</si>
  <si>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</si>
  <si>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</si>
  <si>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</si>
  <si>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</si>
  <si>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</si>
  <si>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</si>
  <si>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</si>
  <si>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</si>
  <si>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</si>
  <si>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</si>
  <si>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</si>
  <si>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</si>
  <si>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</si>
  <si>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</si>
  <si>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</si>
  <si>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</si>
  <si>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</si>
  <si>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</si>
  <si>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</si>
  <si>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</si>
  <si>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</si>
  <si>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</si>
  <si>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</si>
  <si>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</si>
  <si>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</si>
  <si>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</si>
  <si>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</si>
  <si>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</si>
  <si>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</si>
  <si>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</si>
  <si>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</si>
  <si>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</si>
  <si>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</si>
  <si>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</si>
  <si>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</si>
  <si>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</si>
  <si>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</si>
  <si>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</si>
  <si>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</si>
  <si>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</si>
  <si>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</si>
  <si>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</si>
  <si>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</si>
  <si>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</si>
  <si>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</si>
  <si>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</si>
  <si>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</si>
  <si>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</si>
  <si>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</si>
  <si>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</si>
  <si>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</si>
  <si>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</si>
  <si>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</si>
  <si>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</si>
  <si>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</si>
  <si>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</si>
  <si>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</si>
  <si>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</si>
  <si>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</si>
  <si>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</si>
  <si>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</si>
  <si>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</si>
  <si>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</si>
  <si>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</si>
  <si>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</si>
  <si>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</si>
  <si>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</si>
  <si>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</si>
  <si>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</si>
  <si>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</si>
  <si>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</si>
  <si>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</si>
  <si>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</si>
  <si>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</si>
  <si>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</si>
  <si>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</si>
  <si>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</si>
  <si>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</si>
  <si>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</si>
  <si>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</si>
  <si>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</si>
  <si>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</si>
  <si>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</si>
  <si>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</si>
  <si>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</si>
  <si>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</si>
  <si>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</si>
  <si>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</si>
  <si>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</si>
  <si>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</si>
  <si>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</si>
  <si>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</si>
  <si>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</si>
  <si>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</si>
  <si>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</si>
  <si>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</si>
  <si>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</si>
  <si>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</si>
  <si>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</si>
  <si>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</si>
  <si>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</si>
  <si>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</si>
  <si>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</si>
  <si>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</si>
  <si>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</si>
  <si>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</si>
  <si>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</si>
  <si>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</si>
  <si>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</si>
  <si>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</si>
  <si>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</si>
  <si>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</si>
  <si>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</si>
  <si>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</si>
  <si>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</si>
  <si>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</si>
  <si>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</si>
  <si>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</si>
  <si>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</si>
  <si>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</si>
  <si>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</si>
  <si>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</si>
  <si>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</si>
  <si>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</si>
  <si>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</si>
  <si>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</si>
  <si>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</si>
  <si>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</si>
  <si>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</si>
  <si>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</si>
  <si>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</si>
  <si>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</si>
  <si>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</si>
  <si>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</si>
  <si>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</si>
  <si>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</si>
  <si>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</si>
  <si>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</si>
  <si>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</si>
  <si>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</si>
  <si>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</si>
  <si>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</si>
  <si>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</si>
  <si>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</si>
  <si>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</si>
  <si>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</si>
  <si>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</si>
  <si>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</si>
  <si>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</si>
  <si>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</si>
  <si>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</si>
  <si>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</si>
  <si>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</si>
  <si>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</si>
  <si>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</si>
  <si>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</si>
  <si>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</si>
  <si>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</si>
  <si>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</si>
  <si>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</si>
  <si>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</si>
  <si>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</si>
  <si>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</si>
  <si>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</si>
  <si>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</si>
  <si>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</si>
  <si>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</si>
  <si>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</si>
  <si>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</si>
  <si>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</si>
  <si>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</si>
  <si>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</si>
  <si>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</si>
  <si>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</si>
  <si>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</si>
  <si>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</si>
  <si>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</si>
  <si>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</si>
  <si>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</si>
  <si>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</si>
  <si>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</si>
  <si>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</si>
  <si>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</si>
  <si>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</si>
  <si>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</si>
  <si>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</si>
  <si>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</si>
  <si>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</si>
  <si>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</si>
  <si>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</si>
  <si>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</si>
  <si>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</si>
  <si>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</si>
  <si>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</si>
  <si>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</si>
  <si>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</si>
  <si>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</si>
  <si>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</si>
  <si>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</si>
  <si>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</si>
  <si>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</si>
  <si>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</si>
  <si>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</si>
  <si>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</si>
  <si>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</si>
  <si>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</si>
  <si>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</si>
  <si>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</si>
  <si>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</si>
  <si>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</si>
  <si>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</si>
  <si>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</si>
  <si>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</si>
  <si>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</si>
  <si>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</si>
  <si>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</si>
  <si>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</si>
  <si>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</si>
  <si>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</si>
  <si>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</si>
  <si>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</si>
  <si>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</si>
  <si>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</si>
  <si>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</si>
  <si>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</si>
  <si>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</si>
  <si>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</si>
  <si>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</si>
  <si>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</si>
  <si>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</si>
  <si>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</si>
  <si>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</si>
  <si>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</si>
  <si>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</si>
  <si>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</si>
  <si>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</si>
  <si>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</si>
  <si>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</si>
  <si>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</si>
  <si>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</si>
  <si>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</si>
  <si>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</si>
  <si>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</si>
  <si>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</si>
  <si>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</si>
  <si>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</si>
  <si>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</si>
  <si>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</si>
  <si>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</si>
  <si>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</si>
  <si>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</si>
  <si>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</si>
  <si>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</si>
  <si>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</si>
  <si>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</si>
  <si>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</si>
  <si>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</si>
  <si>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</si>
  <si>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</si>
  <si>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</si>
  <si>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</si>
  <si>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</si>
  <si>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</si>
  <si>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</si>
  <si>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</si>
  <si>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</si>
  <si>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</si>
  <si>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</si>
  <si>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</si>
  <si>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</si>
  <si>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</si>
  <si>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</si>
  <si>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</si>
  <si>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</si>
  <si>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</si>
  <si>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</si>
  <si>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</si>
  <si>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</si>
  <si>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</si>
  <si>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</si>
  <si>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</si>
  <si>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</si>
  <si>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</si>
  <si>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</si>
  <si>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</si>
  <si>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</si>
  <si>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</si>
  <si>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</si>
  <si>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</si>
  <si>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</si>
  <si>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</si>
  <si>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</si>
  <si>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</si>
  <si>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</si>
  <si>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</si>
  <si>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</si>
  <si>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</si>
  <si>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</si>
  <si>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</si>
  <si>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</si>
  <si>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</si>
  <si>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</si>
  <si>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</si>
  <si>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</si>
  <si>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</si>
  <si>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</si>
  <si>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</si>
  <si>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</si>
  <si>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</si>
  <si>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</si>
  <si>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</si>
  <si>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</si>
  <si>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</si>
  <si>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</si>
  <si>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</si>
  <si>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</si>
  <si>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</si>
  <si>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</si>
  <si>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</si>
  <si>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</si>
  <si>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</si>
  <si>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</si>
  <si>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</si>
  <si>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</si>
  <si>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</si>
  <si>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</si>
  <si>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</si>
  <si>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</si>
  <si>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</si>
  <si>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</si>
  <si>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</si>
  <si>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</si>
  <si>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</si>
  <si>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</si>
  <si>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</si>
  <si>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</si>
  <si>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</si>
  <si>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</si>
  <si>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</si>
  <si>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</si>
  <si>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</si>
  <si>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</si>
  <si>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</si>
  <si>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</si>
  <si>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</si>
  <si>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</si>
  <si>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</si>
  <si>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</si>
  <si>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</si>
  <si>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</si>
  <si>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</si>
  <si>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</si>
  <si>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</si>
  <si>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</si>
  <si>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</si>
  <si>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</si>
  <si>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</si>
  <si>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</si>
  <si>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</si>
  <si>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</si>
  <si>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</si>
  <si>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</si>
  <si>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</si>
  <si>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</si>
  <si>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</si>
  <si>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</si>
  <si>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</si>
  <si>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</si>
  <si>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</si>
  <si>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</si>
  <si>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</si>
  <si>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</si>
  <si>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</si>
  <si>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</si>
  <si>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</si>
  <si>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</si>
  <si>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</si>
  <si>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</si>
  <si>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</si>
  <si>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</si>
  <si>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</si>
  <si>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</si>
  <si>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</si>
  <si>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</si>
  <si>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</si>
  <si>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</si>
  <si>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</si>
  <si>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</si>
  <si>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</si>
  <si>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</si>
  <si>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</si>
  <si>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</si>
  <si>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</si>
  <si>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</si>
  <si>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</si>
  <si>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</si>
  <si>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</si>
  <si>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</si>
  <si>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</si>
  <si>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</si>
  <si>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</si>
  <si>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</si>
  <si>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</si>
  <si>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</si>
  <si>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</si>
  <si>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</si>
  <si>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</si>
  <si>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</si>
  <si>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</si>
  <si>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</si>
  <si>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</si>
  <si>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</si>
  <si>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</si>
  <si>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</si>
  <si>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</si>
  <si>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</si>
  <si>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</si>
  <si>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</si>
  <si>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</si>
  <si>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</si>
  <si>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</si>
  <si>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</si>
  <si>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</si>
  <si>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</si>
  <si>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</si>
  <si>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</si>
  <si>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</si>
  <si>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</si>
  <si>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</si>
  <si>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</si>
  <si>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</si>
  <si>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</si>
  <si>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</si>
  <si>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</si>
  <si>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</si>
  <si>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</si>
  <si>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</si>
  <si>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</si>
  <si>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</si>
  <si>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</si>
  <si>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</si>
  <si>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</si>
  <si>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</si>
  <si>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</si>
  <si>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</si>
  <si>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</si>
  <si>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</si>
  <si>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</si>
  <si>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</si>
  <si>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</si>
  <si>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</si>
  <si>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</si>
  <si>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</si>
  <si>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</si>
  <si>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</si>
  <si>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</si>
  <si>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</si>
  <si>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</si>
  <si>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</si>
  <si>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</si>
  <si>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</si>
  <si>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</si>
  <si>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</si>
  <si>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</si>
  <si>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</si>
  <si>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</si>
  <si>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</si>
  <si>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</si>
  <si>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</si>
  <si>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</si>
  <si>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</si>
  <si>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</si>
  <si>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</si>
  <si>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</si>
  <si>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</si>
  <si>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</si>
  <si>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</si>
  <si>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</si>
  <si>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</si>
  <si>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</si>
  <si>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</si>
  <si>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</si>
  <si>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</si>
  <si>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</si>
  <si>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</si>
  <si>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</si>
  <si>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</si>
  <si>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</si>
  <si>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</si>
  <si>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</si>
  <si>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</si>
  <si>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</si>
  <si>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</si>
  <si>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</si>
  <si>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</si>
  <si>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</si>
  <si>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</si>
  <si>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</si>
  <si>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</si>
  <si>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</si>
  <si>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</si>
  <si>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</si>
  <si>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</si>
  <si>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</si>
  <si>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</si>
  <si>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</si>
  <si>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</si>
  <si>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</si>
  <si>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</si>
  <si>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</si>
  <si>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</si>
  <si>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</si>
  <si>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</si>
  <si>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</si>
  <si>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</si>
  <si>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</si>
  <si>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</si>
  <si>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</si>
  <si>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</si>
  <si>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</si>
  <si>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</si>
  <si>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</si>
  <si>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</si>
  <si>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</si>
  <si>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</si>
  <si>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</si>
  <si>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</si>
  <si>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</si>
  <si>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</si>
  <si>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</si>
  <si>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</si>
  <si>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</si>
  <si>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</si>
  <si>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</si>
  <si>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</si>
  <si>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</si>
  <si>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</si>
  <si>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</si>
  <si>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</si>
  <si>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</si>
  <si>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</si>
  <si>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</si>
  <si>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</si>
  <si>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</si>
  <si>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</si>
  <si>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</si>
  <si>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</si>
  <si>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</si>
  <si>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</si>
  <si>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</si>
  <si>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</si>
  <si>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</si>
  <si>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</si>
  <si>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</si>
  <si>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</si>
  <si>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</si>
  <si>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</si>
  <si>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</si>
  <si>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</si>
  <si>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</si>
  <si>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</si>
  <si>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</si>
  <si>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</si>
  <si>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</si>
  <si>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</si>
  <si>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</si>
  <si>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</si>
  <si>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</si>
  <si>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</si>
  <si>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</si>
  <si>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</si>
  <si>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</si>
  <si>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</si>
  <si>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</si>
  <si>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</si>
  <si>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</si>
  <si>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</si>
  <si>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</si>
  <si>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</si>
  <si>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</si>
  <si>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</si>
  <si>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</si>
  <si>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</si>
  <si>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</si>
  <si>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</si>
  <si>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</si>
  <si>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</si>
  <si>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</si>
  <si>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</si>
  <si>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</si>
  <si>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</si>
  <si>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</si>
  <si>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</si>
  <si>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</si>
  <si>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</si>
  <si>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</si>
  <si>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</si>
  <si>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</si>
  <si>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</si>
  <si>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</si>
  <si>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</si>
  <si>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</si>
  <si>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</si>
  <si>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</si>
  <si>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</si>
  <si>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</si>
  <si>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</si>
  <si>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</si>
  <si>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</si>
  <si>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</si>
  <si>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</si>
  <si>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</si>
  <si>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</si>
  <si>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</si>
  <si>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</si>
  <si>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</si>
  <si>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</si>
  <si>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</si>
  <si>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</si>
  <si>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</si>
  <si>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</si>
  <si>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</si>
  <si>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</si>
  <si>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</si>
  <si>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</si>
  <si>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</si>
  <si>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</si>
  <si>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</si>
  <si>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</si>
  <si>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</si>
  <si>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</si>
  <si>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</si>
  <si>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</si>
  <si>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</si>
  <si>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</si>
  <si>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</si>
  <si>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</si>
  <si>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</si>
  <si>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</si>
  <si>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</si>
  <si>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</si>
  <si>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</si>
  <si>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</si>
  <si>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</si>
  <si>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</si>
  <si>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</si>
  <si>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</si>
  <si>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</si>
  <si>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</si>
  <si>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</si>
  <si>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</si>
  <si>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</si>
  <si>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</si>
  <si>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</si>
  <si>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</si>
  <si>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</si>
  <si>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</si>
  <si>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</si>
  <si>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</si>
  <si>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</si>
  <si>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</si>
  <si>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</si>
  <si>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</si>
  <si>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</si>
  <si>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</si>
  <si>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</si>
  <si>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</si>
  <si>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</si>
  <si>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</si>
  <si>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</si>
  <si>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</si>
  <si>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</si>
  <si>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</si>
  <si>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</si>
  <si>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</si>
  <si>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</si>
  <si>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</si>
  <si>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</si>
  <si>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</si>
  <si>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</si>
  <si>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</si>
  <si>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</si>
  <si>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</si>
  <si>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</si>
  <si>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</si>
  <si>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</si>
  <si>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</si>
  <si>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</si>
  <si>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</si>
  <si>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</si>
  <si>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</si>
  <si>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</si>
  <si>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</si>
  <si>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</si>
  <si>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</si>
  <si>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</si>
  <si>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</si>
  <si>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</si>
  <si>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</si>
  <si>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</si>
  <si>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</si>
  <si>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</si>
  <si>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</si>
  <si>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</si>
  <si>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</si>
  <si>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</si>
  <si>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</si>
  <si>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</si>
  <si>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</si>
  <si>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</si>
  <si>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</si>
  <si>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</si>
  <si>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</si>
  <si>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</si>
  <si>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</si>
  <si>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</si>
  <si>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</si>
  <si>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</si>
  <si>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</si>
  <si>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</si>
  <si>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</si>
  <si>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</si>
  <si>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</si>
  <si>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</si>
  <si>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</si>
  <si>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</si>
  <si>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</si>
  <si>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</si>
  <si>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</si>
  <si>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</si>
  <si>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</si>
  <si>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</si>
  <si>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</si>
  <si>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</si>
  <si>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</si>
  <si>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</si>
  <si>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</si>
  <si>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</si>
  <si>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</si>
  <si>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</si>
  <si>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</si>
  <si>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</si>
  <si>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</si>
  <si>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</si>
  <si>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</si>
  <si>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</si>
  <si>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</si>
  <si>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</si>
  <si>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</si>
  <si>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</si>
  <si>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</si>
  <si>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</si>
  <si>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</si>
  <si>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</si>
  <si>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</si>
  <si>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</si>
  <si>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</si>
  <si>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</si>
  <si>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</si>
  <si>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</si>
  <si>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</si>
  <si>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</si>
  <si>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</si>
  <si>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</si>
  <si>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</si>
  <si>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</si>
  <si>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</si>
  <si>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</si>
  <si>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</si>
  <si>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</si>
  <si>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</si>
  <si>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</si>
  <si>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</si>
  <si>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</si>
  <si>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</si>
  <si>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</si>
  <si>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</si>
  <si>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</si>
  <si>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</si>
  <si>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</si>
  <si>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</si>
  <si>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</si>
  <si>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</si>
  <si>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</si>
  <si>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</si>
  <si>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</si>
  <si>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</si>
  <si>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</si>
  <si>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</si>
  <si>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</si>
  <si>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</si>
  <si>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</si>
  <si>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</si>
  <si>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</si>
  <si>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</si>
  <si>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</si>
  <si>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</si>
  <si>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</si>
  <si>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</si>
  <si>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</si>
  <si>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</si>
  <si>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</si>
  <si>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</si>
  <si>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</si>
  <si>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</si>
  <si>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</si>
  <si>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</si>
  <si>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</si>
  <si>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</si>
  <si>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</si>
  <si>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</si>
  <si>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</si>
  <si>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</si>
  <si>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</si>
  <si>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</si>
  <si>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</si>
  <si>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</si>
  <si>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</si>
  <si>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</si>
  <si>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</si>
  <si>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</si>
  <si>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</si>
  <si>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</si>
  <si>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</si>
  <si>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</si>
  <si>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</si>
  <si>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</si>
  <si>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</si>
  <si>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</si>
  <si>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</si>
  <si>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</si>
  <si>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</si>
  <si>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</si>
  <si>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</si>
  <si>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</si>
  <si>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</si>
  <si>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</si>
  <si>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</si>
  <si>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</si>
  <si>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</si>
  <si>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</si>
  <si>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</si>
  <si>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</si>
  <si>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</si>
  <si>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</si>
  <si>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</si>
  <si>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</si>
  <si>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</si>
  <si>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</si>
  <si>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</si>
  <si>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</si>
  <si>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</si>
  <si>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</si>
  <si>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</si>
  <si>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</si>
  <si>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</si>
  <si>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</si>
  <si>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</si>
  <si>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</si>
  <si>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</si>
  <si>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</si>
  <si>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</si>
  <si>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</si>
  <si>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</si>
  <si>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</si>
  <si>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</si>
  <si>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</si>
  <si>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</si>
  <si>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</si>
  <si>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</si>
  <si>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</si>
  <si>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</si>
  <si>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</si>
  <si>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</si>
  <si>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</si>
  <si>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</si>
  <si>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</si>
  <si>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</si>
  <si>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</si>
  <si>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</si>
  <si>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</si>
  <si>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</si>
  <si>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</si>
  <si>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</si>
  <si>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</si>
  <si>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</si>
  <si>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</si>
  <si>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</si>
  <si>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</si>
  <si>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</si>
  <si>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</si>
  <si>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</si>
  <si>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</si>
  <si>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</si>
  <si>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</si>
  <si>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</si>
  <si>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</si>
  <si>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</si>
  <si>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</si>
  <si>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</si>
  <si>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</si>
  <si>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</si>
  <si>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</si>
  <si>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</si>
  <si>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</si>
  <si>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</si>
  <si>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</si>
  <si>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</si>
  <si>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</si>
  <si>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</si>
  <si>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</si>
  <si>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</si>
  <si>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</si>
  <si>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</si>
  <si>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</si>
  <si>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</si>
  <si>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</si>
  <si>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</si>
  <si>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</si>
  <si>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</si>
  <si>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</si>
  <si>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</si>
  <si>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</si>
  <si>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</si>
  <si>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</si>
  <si>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</si>
  <si>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</si>
  <si>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</si>
  <si>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</si>
  <si>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</si>
  <si>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</si>
  <si>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</si>
  <si>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</si>
  <si>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</si>
  <si>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</si>
  <si>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</si>
  <si>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</si>
  <si>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</si>
  <si>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</si>
  <si>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</si>
  <si>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</si>
  <si>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</si>
  <si>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</si>
  <si>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</si>
  <si>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</si>
  <si>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</si>
  <si>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</si>
  <si>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</si>
  <si>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</si>
  <si>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</si>
  <si>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</si>
  <si>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</si>
  <si>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</si>
  <si>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</si>
  <si>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</si>
  <si>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</si>
  <si>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</si>
  <si>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</si>
  <si>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</si>
  <si>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</si>
  <si>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</si>
  <si>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</si>
  <si>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</si>
  <si>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</si>
  <si>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</si>
  <si>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</si>
  <si>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</si>
  <si>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</si>
  <si>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</si>
  <si>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</si>
  <si>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</si>
  <si>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</si>
  <si>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</si>
  <si>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</si>
  <si>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</si>
  <si>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</si>
  <si>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</si>
  <si>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</si>
  <si>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</si>
  <si>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</si>
  <si>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</si>
  <si>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</si>
  <si>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</si>
  <si>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</si>
  <si>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</si>
  <si>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</si>
  <si>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</si>
  <si>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</si>
  <si>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</si>
  <si>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</si>
  <si>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</si>
  <si>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</si>
  <si>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</si>
  <si>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</si>
  <si>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</si>
  <si>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</si>
  <si>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</si>
  <si>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</si>
  <si>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</si>
  <si>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</si>
  <si>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</si>
  <si>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</si>
  <si>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</si>
  <si>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</si>
  <si>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</si>
  <si>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</si>
  <si>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</si>
  <si>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</si>
  <si>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</si>
  <si>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</si>
  <si>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</si>
  <si>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</si>
  <si>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</si>
  <si>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</si>
  <si>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</si>
  <si>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</si>
  <si>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</si>
  <si>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</si>
  <si>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</si>
  <si>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</si>
  <si>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</si>
  <si>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</si>
  <si>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</si>
  <si>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</si>
  <si>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</si>
  <si>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</si>
  <si>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</si>
  <si>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</si>
  <si>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</si>
  <si>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</si>
  <si>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</si>
  <si>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</si>
  <si>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</si>
  <si>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</si>
  <si>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</si>
  <si>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</si>
  <si>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</si>
  <si>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</si>
  <si>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</si>
  <si>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</si>
  <si>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</si>
  <si>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</si>
  <si>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</si>
  <si>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</si>
  <si>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</si>
  <si>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</si>
  <si>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</si>
  <si>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</si>
  <si>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</si>
  <si>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</si>
  <si>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</si>
  <si>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</si>
  <si>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</si>
  <si>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</si>
  <si>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</si>
  <si>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</si>
  <si>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</si>
  <si>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</si>
  <si>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</si>
  <si>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</si>
  <si>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</si>
  <si>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</si>
  <si>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</si>
  <si>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</si>
  <si>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</si>
  <si>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</si>
  <si>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</si>
  <si>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</si>
  <si>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</si>
  <si>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</si>
  <si>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</si>
  <si>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</si>
  <si>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</si>
  <si>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</si>
  <si>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</si>
  <si>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</si>
  <si>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</si>
  <si>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</si>
  <si>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</si>
  <si>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</si>
  <si>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</si>
  <si>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</si>
  <si>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</si>
  <si>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</si>
  <si>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</si>
  <si>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</si>
  <si>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</si>
  <si>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</si>
  <si>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</si>
  <si>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</si>
  <si>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</si>
  <si>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</si>
  <si>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</si>
  <si>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</si>
  <si>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</si>
  <si>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</si>
  <si>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</si>
  <si>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</si>
  <si>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</si>
  <si>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</si>
  <si>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</si>
  <si>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</si>
  <si>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</si>
  <si>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</si>
  <si>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</si>
  <si>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</si>
  <si>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</si>
  <si>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</si>
  <si>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</si>
  <si>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</si>
  <si>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</si>
  <si>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</si>
  <si>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</si>
  <si>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</si>
  <si>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</si>
  <si>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</si>
  <si>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</si>
  <si>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</si>
  <si>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</si>
  <si>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</si>
  <si>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</si>
  <si>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</si>
  <si>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</si>
  <si>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</si>
  <si>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</si>
  <si>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</si>
  <si>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</si>
  <si>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</si>
  <si>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</si>
  <si>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</si>
  <si>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</si>
  <si>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</si>
  <si>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</si>
  <si>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</si>
  <si>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</si>
  <si>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</si>
  <si>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</si>
  <si>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</si>
  <si>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</si>
  <si>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</si>
  <si>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</si>
  <si>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</si>
  <si>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</si>
  <si>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</si>
  <si>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</si>
  <si>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</si>
  <si>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</si>
  <si>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</si>
  <si>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</si>
  <si>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</si>
  <si>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</si>
  <si>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</si>
  <si>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</si>
  <si>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</si>
  <si>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</si>
  <si>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</si>
  <si>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</si>
  <si>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</si>
  <si>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</si>
  <si>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</si>
  <si>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</si>
  <si>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</si>
  <si>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</si>
  <si>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</si>
  <si>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</si>
  <si>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</si>
  <si>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</si>
  <si>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</si>
  <si>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</si>
  <si>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</si>
  <si>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</si>
  <si>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</si>
  <si>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</si>
  <si>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</si>
  <si>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</si>
  <si>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</si>
  <si>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</si>
  <si>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</si>
  <si>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</si>
  <si>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</si>
  <si>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</si>
  <si>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</si>
  <si>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</si>
  <si>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</si>
  <si>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</si>
  <si>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</si>
  <si>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</si>
  <si>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</si>
  <si>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</si>
  <si>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</si>
  <si>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</si>
  <si>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</si>
  <si>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</si>
  <si>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</si>
  <si>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</si>
  <si>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</si>
  <si>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</si>
  <si>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</si>
  <si>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</si>
  <si>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</si>
  <si>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</si>
  <si>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</si>
  <si>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</si>
  <si>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</si>
  <si>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</si>
  <si>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</si>
  <si>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</si>
  <si>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</si>
  <si>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</si>
  <si>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</si>
  <si>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</si>
  <si>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</si>
  <si>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</si>
  <si>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</si>
  <si>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</si>
  <si>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</si>
  <si>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</si>
  <si>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</si>
  <si>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</si>
  <si>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</si>
  <si>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</si>
  <si>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</si>
  <si>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</si>
  <si>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</si>
  <si>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</si>
  <si>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</si>
  <si>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</si>
  <si>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</si>
  <si>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</si>
  <si>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</si>
  <si>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</si>
  <si>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</si>
  <si>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</si>
  <si>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</si>
  <si>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</si>
  <si>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</si>
  <si>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</si>
  <si>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</si>
  <si>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</si>
  <si>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</si>
  <si>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</si>
  <si>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</si>
  <si>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</si>
  <si>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</si>
  <si>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</si>
  <si>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</si>
  <si>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</si>
  <si>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</si>
  <si>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</si>
  <si>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</si>
  <si>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</si>
  <si>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</si>
  <si>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</si>
  <si>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</si>
  <si>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</si>
  <si>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</si>
  <si>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</si>
  <si>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</si>
  <si>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</si>
  <si>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</si>
  <si>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</si>
  <si>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</si>
  <si>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</si>
  <si>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</si>
  <si>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</si>
  <si>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</si>
  <si>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</si>
  <si>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</si>
  <si>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</si>
  <si>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</si>
  <si>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</si>
  <si>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</si>
  <si>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</si>
  <si>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</si>
  <si>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</si>
  <si>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</si>
  <si>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</si>
  <si>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</si>
  <si>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</si>
  <si>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</si>
  <si>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</si>
  <si>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</si>
  <si>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</si>
  <si>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</si>
  <si>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</si>
  <si>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</si>
  <si>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</si>
  <si>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</si>
  <si>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</si>
  <si>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</si>
  <si>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</si>
  <si>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</si>
  <si>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</si>
  <si>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</si>
  <si>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</si>
  <si>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</si>
  <si>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</si>
  <si>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</si>
  <si>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</si>
  <si>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</si>
  <si>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</si>
  <si>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</si>
  <si>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</si>
  <si>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</si>
  <si>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</si>
  <si>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</si>
  <si>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</si>
  <si>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</si>
  <si>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</si>
  <si>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</si>
  <si>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</si>
  <si>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</si>
  <si>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</si>
  <si>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</si>
  <si>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</si>
  <si>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</si>
  <si>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</si>
  <si>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</si>
  <si>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</si>
  <si>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</si>
  <si>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</si>
  <si>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</si>
  <si>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</si>
  <si>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</si>
  <si>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</si>
  <si>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</si>
  <si>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</si>
  <si>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</si>
  <si>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</si>
  <si>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</si>
  <si>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</si>
  <si>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</si>
  <si>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</si>
  <si>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</si>
  <si>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</si>
  <si>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</si>
  <si>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</si>
  <si>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</si>
  <si>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</si>
  <si>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</si>
  <si>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</si>
  <si>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</si>
  <si>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</si>
  <si>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</si>
  <si>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</si>
  <si>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</si>
  <si>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</si>
  <si>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</si>
  <si>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</si>
  <si>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</si>
  <si>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</si>
  <si>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</si>
  <si>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</si>
  <si>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</si>
  <si>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</si>
  <si>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</si>
  <si>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</si>
  <si>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</si>
  <si>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</si>
  <si>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</si>
  <si>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</si>
  <si>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</si>
  <si>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</si>
  <si>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</si>
  <si>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</si>
  <si>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</si>
  <si>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</si>
  <si>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</si>
  <si>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</si>
  <si>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</si>
  <si>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</si>
  <si>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</si>
  <si>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</si>
  <si>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</si>
  <si>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</si>
  <si>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</si>
  <si>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</si>
  <si>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</si>
  <si>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</si>
  <si>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</si>
  <si>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</si>
  <si>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</si>
  <si>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</si>
  <si>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</si>
  <si>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</si>
  <si>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</si>
  <si>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</si>
  <si>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</si>
  <si>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</si>
  <si>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</si>
  <si>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</si>
  <si>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</si>
  <si>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</si>
  <si>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</si>
  <si>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</si>
  <si>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</si>
  <si>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</si>
  <si>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</si>
  <si>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</si>
  <si>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</si>
  <si>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</si>
  <si>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</si>
  <si>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</si>
  <si>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</si>
  <si>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</si>
  <si>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</si>
  <si>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</si>
  <si>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</si>
  <si>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</si>
  <si>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</si>
  <si>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</si>
  <si>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</si>
  <si>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</si>
  <si>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</si>
  <si>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</si>
  <si>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</si>
  <si>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</si>
  <si>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</si>
  <si>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</si>
  <si>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</si>
  <si>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</si>
  <si>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</si>
  <si>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</si>
  <si>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</si>
  <si>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</si>
  <si>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</si>
  <si>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</si>
  <si>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</si>
  <si>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</si>
  <si>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</si>
  <si>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</si>
  <si>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</si>
  <si>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</si>
  <si>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</si>
  <si>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</si>
  <si>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</si>
  <si>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</si>
  <si>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</si>
  <si>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</si>
  <si>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</si>
  <si>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</si>
  <si>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</si>
  <si>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</si>
  <si>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</si>
  <si>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</si>
  <si>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</si>
  <si>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</si>
  <si>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</si>
  <si>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</si>
  <si>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</si>
  <si>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</si>
  <si>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</si>
  <si>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</si>
  <si>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</si>
  <si>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</si>
  <si>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</si>
  <si>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</si>
  <si>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</si>
  <si>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</si>
  <si>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</si>
  <si>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</si>
  <si>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</si>
  <si>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</si>
  <si>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</si>
  <si>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</si>
  <si>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</si>
  <si>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</si>
  <si>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</si>
  <si>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</si>
  <si>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</si>
  <si>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</si>
  <si>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</si>
  <si>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</si>
  <si>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</si>
  <si>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</si>
  <si>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</si>
  <si>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</si>
  <si>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</si>
  <si>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</si>
  <si>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</si>
  <si>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</si>
  <si>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</si>
  <si>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</si>
  <si>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</si>
  <si>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</si>
  <si>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</si>
  <si>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</si>
  <si>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</si>
  <si>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</si>
  <si>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</si>
  <si>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</si>
  <si>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</si>
  <si>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</si>
  <si>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</si>
  <si>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</si>
  <si>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</si>
  <si>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</si>
  <si>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</si>
  <si>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</si>
  <si>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</si>
  <si>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</si>
  <si>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</si>
  <si>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</si>
  <si>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</si>
  <si>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</si>
  <si>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</si>
  <si>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</si>
  <si>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</si>
  <si>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</si>
  <si>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</si>
  <si>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</si>
  <si>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</si>
  <si>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</si>
  <si>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</si>
  <si>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</si>
  <si>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</si>
  <si>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</si>
  <si>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</si>
  <si>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</si>
  <si>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</si>
  <si>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</si>
  <si>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</si>
  <si>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</si>
  <si>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</si>
  <si>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</si>
  <si>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</si>
  <si>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</si>
  <si>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</si>
  <si>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</si>
  <si>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</si>
  <si>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</si>
  <si>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</si>
  <si>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</si>
  <si>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</si>
  <si>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</si>
  <si>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</si>
  <si>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</si>
  <si>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</si>
  <si>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</si>
  <si>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</si>
  <si>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</si>
  <si>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</si>
  <si>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</si>
  <si>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</si>
  <si>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</si>
  <si>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</si>
  <si>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</si>
  <si>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</si>
  <si>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</si>
  <si>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</si>
  <si>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</si>
  <si>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</si>
  <si>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</si>
  <si>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</si>
  <si>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</si>
  <si>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</si>
  <si>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</si>
  <si>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</si>
  <si>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</si>
  <si>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</si>
  <si>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</si>
  <si>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</si>
  <si>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</si>
  <si>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</si>
  <si>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</si>
  <si>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</si>
  <si>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</si>
  <si>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</si>
  <si>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</si>
  <si>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</si>
  <si>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</si>
  <si>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</si>
  <si>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</si>
  <si>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</si>
  <si>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</si>
  <si>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</si>
  <si>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</si>
  <si>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</si>
  <si>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</si>
  <si>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</si>
  <si>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</si>
  <si>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</si>
  <si>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</si>
  <si>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</si>
  <si>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</si>
  <si>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</si>
  <si>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</si>
  <si>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</si>
  <si>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</si>
  <si>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</si>
  <si>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</si>
  <si>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</si>
  <si>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</si>
  <si>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</si>
  <si>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</si>
  <si>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</si>
  <si>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</si>
  <si>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</si>
  <si>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</si>
  <si>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</si>
  <si>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</si>
  <si>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</si>
  <si>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</si>
  <si>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</si>
  <si>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</si>
  <si>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</si>
  <si>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</si>
  <si>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</si>
  <si>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</si>
  <si>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</si>
  <si>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</si>
  <si>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</si>
  <si>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</si>
  <si>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</si>
  <si>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</si>
  <si>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</si>
  <si>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</si>
  <si>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</si>
  <si>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</si>
  <si>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</si>
  <si>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</si>
  <si>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</si>
  <si>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</si>
  <si>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</si>
  <si>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</si>
  <si>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</si>
  <si>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</si>
  <si>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</si>
  <si>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</si>
  <si>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</si>
  <si>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</si>
  <si>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</si>
  <si>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</si>
  <si>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</si>
  <si>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</si>
  <si>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</si>
  <si>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</si>
  <si>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</si>
  <si>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</si>
  <si>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</si>
  <si>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</si>
  <si>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</si>
  <si>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</si>
  <si>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</si>
  <si>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</si>
  <si>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</si>
  <si>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</si>
  <si>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</si>
  <si>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</si>
  <si>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</si>
  <si>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</si>
  <si>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</si>
  <si>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</si>
  <si>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</si>
  <si>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</si>
  <si>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</si>
  <si>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</si>
  <si>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</si>
  <si>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</si>
  <si>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</si>
  <si>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</si>
  <si>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</si>
  <si>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</si>
  <si>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</si>
  <si>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</si>
  <si>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</si>
  <si>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</si>
  <si>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</si>
  <si>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</si>
  <si>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</si>
  <si>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</si>
  <si>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</si>
  <si>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</si>
  <si>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</si>
  <si>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</si>
  <si>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</si>
  <si>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</si>
  <si>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</si>
  <si>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</si>
  <si>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</si>
  <si>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</si>
  <si>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</si>
  <si>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</si>
  <si>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</si>
  <si>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</si>
  <si>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</si>
  <si>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</si>
  <si>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</si>
  <si>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</si>
  <si>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</si>
  <si>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</si>
  <si>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</si>
  <si>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</si>
  <si>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</si>
  <si>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</si>
  <si>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</si>
  <si>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</si>
  <si>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</si>
  <si>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</si>
  <si>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</si>
  <si>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</si>
  <si>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</si>
  <si>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</si>
  <si>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</si>
  <si>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</si>
  <si>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</si>
  <si>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</si>
  <si>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</si>
  <si>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</si>
  <si>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</si>
  <si>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</si>
  <si>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</si>
  <si>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</si>
  <si>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</si>
  <si>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</si>
  <si>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</si>
  <si>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</si>
  <si>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</si>
  <si>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</si>
  <si>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</si>
  <si>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</si>
  <si>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</si>
  <si>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</si>
  <si>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</si>
  <si>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</si>
  <si>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</si>
  <si>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</si>
  <si>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</si>
  <si>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</si>
  <si>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</si>
  <si>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</si>
  <si>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</si>
  <si>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</si>
  <si>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</si>
  <si>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</si>
  <si>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</si>
  <si>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</si>
  <si>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</si>
  <si>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</si>
  <si>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</si>
  <si>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</si>
  <si>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</si>
  <si>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</si>
  <si>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</si>
  <si>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</si>
  <si>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</si>
  <si>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</si>
  <si>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</si>
  <si>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</si>
  <si>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</si>
  <si>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</si>
  <si>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</si>
  <si>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</si>
  <si>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</si>
  <si>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</si>
  <si>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</si>
  <si>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</si>
  <si>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</si>
  <si>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</si>
  <si>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</si>
  <si>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</si>
  <si>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</si>
  <si>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</si>
  <si>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</si>
  <si>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</si>
  <si>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</si>
  <si>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</si>
  <si>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</si>
  <si>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</si>
  <si>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</si>
  <si>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</si>
  <si>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</si>
  <si>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</si>
  <si>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</si>
  <si>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</si>
  <si>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</si>
  <si>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</si>
  <si>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</si>
  <si>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</si>
  <si>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</si>
  <si>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</si>
  <si>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</si>
  <si>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</si>
  <si>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</si>
  <si>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</si>
  <si>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</si>
  <si>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</si>
  <si>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</si>
  <si>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</si>
  <si>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</si>
  <si>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</si>
  <si>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</si>
  <si>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</si>
  <si>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</si>
  <si>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</si>
  <si>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</si>
  <si>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</si>
  <si>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</si>
  <si>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</si>
  <si>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</si>
  <si>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</si>
  <si>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</si>
  <si>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</si>
  <si>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</si>
  <si>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</si>
  <si>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</si>
  <si>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</si>
  <si>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</si>
  <si>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</si>
  <si>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</si>
  <si>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</si>
  <si>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</si>
  <si>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</si>
  <si>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</si>
  <si>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</si>
  <si>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</si>
  <si>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</si>
  <si>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</si>
  <si>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</si>
  <si>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</si>
  <si>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</si>
  <si>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</si>
  <si>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</si>
  <si>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</si>
  <si>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</si>
  <si>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</si>
  <si>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</si>
  <si>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</si>
  <si>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</si>
  <si>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</si>
  <si>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</si>
  <si>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</si>
  <si>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</si>
  <si>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</si>
  <si>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</si>
  <si>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</si>
  <si>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</si>
  <si>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</si>
  <si>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</si>
  <si>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</si>
  <si>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</si>
  <si>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</si>
  <si>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</si>
  <si>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</si>
  <si>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</si>
  <si>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</si>
  <si>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</si>
  <si>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</si>
  <si>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</si>
  <si>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</si>
  <si>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</si>
  <si>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</si>
  <si>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</si>
  <si>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</si>
  <si>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</si>
  <si>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</si>
  <si>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</si>
  <si>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</si>
  <si>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</si>
  <si>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</si>
  <si>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</si>
  <si>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</si>
  <si>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</si>
  <si>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</si>
  <si>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</si>
  <si>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</si>
  <si>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</si>
  <si>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</si>
  <si>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</si>
  <si>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</si>
  <si>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</si>
  <si>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</si>
  <si>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</si>
  <si>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</si>
  <si>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</si>
  <si>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</si>
  <si>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</si>
  <si>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</si>
  <si>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</si>
  <si>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</si>
  <si>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</si>
  <si>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</si>
  <si>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</si>
  <si>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</si>
  <si>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</si>
  <si>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</si>
  <si>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</si>
  <si>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</si>
  <si>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</si>
  <si>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</si>
  <si>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</si>
  <si>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</si>
  <si>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</si>
  <si>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</si>
  <si>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</si>
  <si>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</si>
  <si>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</si>
  <si>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</si>
  <si>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</si>
  <si>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</si>
  <si>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</si>
  <si>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</si>
  <si>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</si>
  <si>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</si>
  <si>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</si>
  <si>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</si>
  <si>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</si>
  <si>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</si>
  <si>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</si>
  <si>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</si>
  <si>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</si>
  <si>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</si>
  <si>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</si>
  <si>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</si>
  <si>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</si>
  <si>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</si>
  <si>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</si>
  <si>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</si>
  <si>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</si>
  <si>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</si>
  <si>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</si>
  <si>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</si>
  <si>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</si>
  <si>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</si>
  <si>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</si>
  <si>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</si>
  <si>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</si>
  <si>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</si>
  <si>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</si>
  <si>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</si>
  <si>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</si>
  <si>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</si>
  <si>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</si>
  <si>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</si>
  <si>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</si>
  <si>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</si>
  <si>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</si>
  <si>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</si>
  <si>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</si>
  <si>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</si>
  <si>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</si>
  <si>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</si>
  <si>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</si>
  <si>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</si>
  <si>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</si>
  <si>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</si>
  <si>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</si>
  <si>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</si>
  <si>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</si>
  <si>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</si>
  <si>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</si>
  <si>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</si>
  <si>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</si>
  <si>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</si>
  <si>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</si>
  <si>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</si>
  <si>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</si>
  <si>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</si>
  <si>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</si>
  <si>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</si>
  <si>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</si>
  <si>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</si>
  <si>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</si>
  <si>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</si>
  <si>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</si>
  <si>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</si>
  <si>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</si>
  <si>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</si>
  <si>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</si>
  <si>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</si>
  <si>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</si>
  <si>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</si>
  <si>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</si>
  <si>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</si>
  <si>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</si>
  <si>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</si>
  <si>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</si>
  <si>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</si>
  <si>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</si>
  <si>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</si>
  <si>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</si>
  <si>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</si>
  <si>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</si>
  <si>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</si>
  <si>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</si>
  <si>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</si>
  <si>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</si>
  <si>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</si>
  <si>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</si>
  <si>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</si>
  <si>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</si>
  <si>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</si>
  <si>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</si>
  <si>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</si>
  <si>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</si>
  <si>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</si>
  <si>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</si>
  <si>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</si>
  <si>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</si>
  <si>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</si>
  <si>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</si>
  <si>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</si>
  <si>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</si>
  <si>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</si>
  <si>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</si>
  <si>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</si>
  <si>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</si>
  <si>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</si>
  <si>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</si>
  <si>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</si>
  <si>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</si>
  <si>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</si>
  <si>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</si>
  <si>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</si>
  <si>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</si>
  <si>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</si>
  <si>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</si>
  <si>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</si>
  <si>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</si>
  <si>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</si>
  <si>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</si>
  <si>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</si>
  <si>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</si>
  <si>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</si>
  <si>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</si>
  <si>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</si>
  <si>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</si>
  <si>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</si>
  <si>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</si>
  <si>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</si>
  <si>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</si>
  <si>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</si>
  <si>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</si>
  <si>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</si>
  <si>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</si>
  <si>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</si>
  <si>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</si>
  <si>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</si>
  <si>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</si>
  <si>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</si>
  <si>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</si>
  <si>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</si>
  <si>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</si>
  <si>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</si>
  <si>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</si>
  <si>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</si>
  <si>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</si>
  <si>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</si>
  <si>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</si>
  <si>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</si>
  <si>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</si>
  <si>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</si>
  <si>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</si>
  <si>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</si>
  <si>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</si>
  <si>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</si>
  <si>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</si>
  <si>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</si>
  <si>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</si>
  <si>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</si>
  <si>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</si>
  <si>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</si>
  <si>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</si>
  <si>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</si>
  <si>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</si>
  <si>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</si>
  <si>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</si>
  <si>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</si>
  <si>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</si>
  <si>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</si>
  <si>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</si>
  <si>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</si>
  <si>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</si>
  <si>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</si>
  <si>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</si>
  <si>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</si>
  <si>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</si>
  <si>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</si>
  <si>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</si>
  <si>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</si>
  <si>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</si>
  <si>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</si>
  <si>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</si>
  <si>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</si>
  <si>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</si>
  <si>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</si>
  <si>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</si>
  <si>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</si>
  <si>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</si>
  <si>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</si>
  <si>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</si>
  <si>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</si>
  <si>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</si>
  <si>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</si>
  <si>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</si>
  <si>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</si>
  <si>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</si>
  <si>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</si>
  <si>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</si>
  <si>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</si>
  <si>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</si>
  <si>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</si>
  <si>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</si>
  <si>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</si>
  <si>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</si>
  <si>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</si>
  <si>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</si>
  <si>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</si>
  <si>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</si>
  <si>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</si>
  <si>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</si>
  <si>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</si>
  <si>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</si>
  <si>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</si>
  <si>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</si>
  <si>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</si>
  <si>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</si>
  <si>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</si>
  <si>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</si>
  <si>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</si>
  <si>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</si>
  <si>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</si>
  <si>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</si>
  <si>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</si>
  <si>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</si>
  <si>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</si>
  <si>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</si>
  <si>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</si>
  <si>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</si>
  <si>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</si>
  <si>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</si>
  <si>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</si>
  <si>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</si>
  <si>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</si>
  <si>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</si>
  <si>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</si>
  <si>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</si>
  <si>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</si>
  <si>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</si>
  <si>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</si>
  <si>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</si>
  <si>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</si>
  <si>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</si>
  <si>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</si>
  <si>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</si>
  <si>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</si>
  <si>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</si>
  <si>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</si>
  <si>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</si>
  <si>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</si>
  <si>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</si>
  <si>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</si>
  <si>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</si>
  <si>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</si>
  <si>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</si>
  <si>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</si>
  <si>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</si>
  <si>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</si>
  <si>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</si>
  <si>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</si>
  <si>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</si>
  <si>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</si>
  <si>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</si>
  <si>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</si>
  <si>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</si>
  <si>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</si>
  <si>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</si>
  <si>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</si>
  <si>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</si>
  <si>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</si>
  <si>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</si>
  <si>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</si>
  <si>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</si>
  <si>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</si>
  <si>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</si>
  <si>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</si>
  <si>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</si>
  <si>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</si>
  <si>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</si>
  <si>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</si>
  <si>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</si>
  <si>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</si>
  <si>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</si>
  <si>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</si>
  <si>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</si>
  <si>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</si>
  <si>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</si>
  <si>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</si>
  <si>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</si>
  <si>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</si>
  <si>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</si>
  <si>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</si>
  <si>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</si>
  <si>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</si>
  <si>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</si>
  <si>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</si>
  <si>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</si>
  <si>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</si>
  <si>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</si>
  <si>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</si>
  <si>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</si>
  <si>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</si>
  <si>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</si>
  <si>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</si>
  <si>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</si>
  <si>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</si>
  <si>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</si>
  <si>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</si>
  <si>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</si>
  <si>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</si>
  <si>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</si>
  <si>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</si>
  <si>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</si>
  <si>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</si>
  <si>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</si>
  <si>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</si>
  <si>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</si>
  <si>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</si>
  <si>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</si>
  <si>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</si>
  <si>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</si>
  <si>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</si>
  <si>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</si>
  <si>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</si>
  <si>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</si>
  <si>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</si>
  <si>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</si>
  <si>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</si>
  <si>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</si>
  <si>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</si>
  <si>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</si>
  <si>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</si>
  <si>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</si>
  <si>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</si>
  <si>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</si>
  <si>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</si>
  <si>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</si>
  <si>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</si>
  <si>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</si>
  <si>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</si>
  <si>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</si>
  <si>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</si>
  <si>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</si>
  <si>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</si>
  <si>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</si>
  <si>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</si>
  <si>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</si>
  <si>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</si>
  <si>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</si>
  <si>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</si>
  <si>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</si>
  <si>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</si>
  <si>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</si>
  <si>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</si>
  <si>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</si>
  <si>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</si>
  <si>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</si>
  <si>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</si>
  <si>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</si>
  <si>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</si>
  <si>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</si>
  <si>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</si>
  <si>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</si>
  <si>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</si>
  <si>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</si>
  <si>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</si>
  <si>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</si>
  <si>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</si>
  <si>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</si>
  <si>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</si>
  <si>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</si>
  <si>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</si>
  <si>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</si>
  <si>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</si>
  <si>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</si>
  <si>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</si>
  <si>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</si>
  <si>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</si>
  <si>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</si>
  <si>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</si>
  <si>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</si>
  <si>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</si>
  <si>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</si>
  <si>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</si>
  <si>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</si>
  <si>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</si>
  <si>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</si>
  <si>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</si>
  <si>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</si>
  <si>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</si>
  <si>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</si>
  <si>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</si>
  <si>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</si>
  <si>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</si>
  <si>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</si>
  <si>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</si>
  <si>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</si>
  <si>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</si>
  <si>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</si>
  <si>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</si>
  <si>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</si>
  <si>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</si>
  <si>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</si>
  <si>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</si>
  <si>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</si>
  <si>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</si>
  <si>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</si>
  <si>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</si>
  <si>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</si>
  <si>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</si>
  <si>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</si>
  <si>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</si>
  <si>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</si>
  <si>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</si>
  <si>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</si>
  <si>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</si>
  <si>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</si>
  <si>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</si>
  <si>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</si>
  <si>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</si>
  <si>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</si>
  <si>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</si>
  <si>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</si>
  <si>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</si>
  <si>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</si>
  <si>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</si>
  <si>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</si>
  <si>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</si>
  <si>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</si>
  <si>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</si>
  <si>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</si>
  <si>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</si>
  <si>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</si>
  <si>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</si>
  <si>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</si>
  <si>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</si>
  <si>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</si>
  <si>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</si>
  <si>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</si>
  <si>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</si>
  <si>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</si>
  <si>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</si>
  <si>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</si>
  <si>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</si>
  <si>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</si>
  <si>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</si>
  <si>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</si>
  <si>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</si>
  <si>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</si>
  <si>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</si>
  <si>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</si>
  <si>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</si>
  <si>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</si>
  <si>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</si>
  <si>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</si>
  <si>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</si>
  <si>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</si>
  <si>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</si>
  <si>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</si>
  <si>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</si>
  <si>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</si>
  <si>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</si>
  <si>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</si>
  <si>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</si>
  <si>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</si>
  <si>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</si>
  <si>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</si>
  <si>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</si>
  <si>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</si>
  <si>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</si>
  <si>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</si>
  <si>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</si>
  <si>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</si>
  <si>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</si>
  <si>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</si>
  <si>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</si>
  <si>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</si>
  <si>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</si>
  <si>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</si>
  <si>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</si>
  <si>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</si>
  <si>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</si>
  <si>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</si>
  <si>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</si>
  <si>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</si>
  <si>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</si>
  <si>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</si>
  <si>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</si>
  <si>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</si>
  <si>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</si>
  <si>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</si>
  <si>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</si>
  <si>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</si>
  <si>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</si>
  <si>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</si>
  <si>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</si>
  <si>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</si>
  <si>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</si>
  <si>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</si>
  <si>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</si>
  <si>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</si>
  <si>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</si>
  <si>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</si>
  <si>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</si>
  <si>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</si>
  <si>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</si>
  <si>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</si>
  <si>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</si>
  <si>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</si>
  <si>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</si>
  <si>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</si>
  <si>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</si>
  <si>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</si>
  <si>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</si>
  <si>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</si>
  <si>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</si>
  <si>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</si>
  <si>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</si>
  <si>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</si>
  <si>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</si>
  <si>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</si>
  <si>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</si>
  <si>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</si>
  <si>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</si>
  <si>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</si>
  <si>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</si>
  <si>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</si>
  <si>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</si>
  <si>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</si>
  <si>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</si>
  <si>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</si>
  <si>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</si>
  <si>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</si>
  <si>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</si>
  <si>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</si>
  <si>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</si>
  <si>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</si>
  <si>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</si>
  <si>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</si>
  <si>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</si>
  <si>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</si>
  <si>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</si>
  <si>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</si>
  <si>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</si>
  <si>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</si>
  <si>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</si>
  <si>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</si>
  <si>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</si>
  <si>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</si>
  <si>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</si>
  <si>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</si>
  <si>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</si>
  <si>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</si>
  <si>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</si>
  <si>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</si>
  <si>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</si>
  <si>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</si>
  <si>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</si>
  <si>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</si>
  <si>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</si>
  <si>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</si>
  <si>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</si>
  <si>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</si>
  <si>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</si>
  <si>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</si>
  <si>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</si>
  <si>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</si>
  <si>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</si>
  <si>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</si>
  <si>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</si>
  <si>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</si>
  <si>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</si>
  <si>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</si>
  <si>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</si>
  <si>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</si>
  <si>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</si>
  <si>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</si>
  <si>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</si>
  <si>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</si>
  <si>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</si>
  <si>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</si>
  <si>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</si>
  <si>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</si>
  <si>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</si>
  <si>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</si>
  <si>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</si>
  <si>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</si>
  <si>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</si>
  <si>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</si>
  <si>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</si>
  <si>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</si>
  <si>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</si>
  <si>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</si>
  <si>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</si>
  <si>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</si>
  <si>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</si>
  <si>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</si>
  <si>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</si>
  <si>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</si>
  <si>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</si>
  <si>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</si>
  <si>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</si>
  <si>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</si>
  <si>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</si>
  <si>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</si>
  <si>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</si>
  <si>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</si>
  <si>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</si>
  <si>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</si>
  <si>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</si>
  <si>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</si>
  <si>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</si>
  <si>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</si>
  <si>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</si>
  <si>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</si>
  <si>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</si>
  <si>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</si>
  <si>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</si>
  <si>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</si>
  <si>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</si>
  <si>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</si>
  <si>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</si>
  <si>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</si>
  <si>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</si>
  <si>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</si>
  <si>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</si>
  <si>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</si>
  <si>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</si>
  <si>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</si>
  <si>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</si>
  <si>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</si>
  <si>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</si>
  <si>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</si>
  <si>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</si>
  <si>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</si>
  <si>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</si>
  <si>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</si>
  <si>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</si>
  <si>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</si>
  <si>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</si>
  <si>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</si>
  <si>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</si>
  <si>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</si>
  <si>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</si>
  <si>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</si>
  <si>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</si>
  <si>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</si>
  <si>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</si>
  <si>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</si>
  <si>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</si>
  <si>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</si>
  <si>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</si>
  <si>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</si>
  <si>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</si>
  <si>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</si>
  <si>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</si>
  <si>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</si>
  <si>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</si>
  <si>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</si>
  <si>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</si>
  <si>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</si>
  <si>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</si>
  <si>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</si>
  <si>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</si>
  <si>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</si>
  <si>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</si>
  <si>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</si>
  <si>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</si>
  <si>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</si>
  <si>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</si>
  <si>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</si>
  <si>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</si>
  <si>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</si>
  <si>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</si>
  <si>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</si>
  <si>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</si>
  <si>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</si>
  <si>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</si>
  <si>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</si>
  <si>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</si>
  <si>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</si>
  <si>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</si>
  <si>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</si>
  <si>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</si>
  <si>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</si>
  <si>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</si>
  <si>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</si>
  <si>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</si>
  <si>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</si>
  <si>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</si>
  <si>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</si>
  <si>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</si>
  <si>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</si>
  <si>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</si>
  <si>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</si>
  <si>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</si>
  <si>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</si>
  <si>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</si>
  <si>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</si>
  <si>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</si>
  <si>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</si>
  <si>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</si>
  <si>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</si>
  <si>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</si>
  <si>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</si>
  <si>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</si>
  <si>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</si>
  <si>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</si>
  <si>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</si>
  <si>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</si>
  <si>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</si>
  <si>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</si>
  <si>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</si>
  <si>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</si>
  <si>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</si>
  <si>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</si>
  <si>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</si>
  <si>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</si>
  <si>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</si>
  <si>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</si>
  <si>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</si>
  <si>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</si>
  <si>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</si>
  <si>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</si>
  <si>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</si>
  <si>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</si>
  <si>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</si>
  <si>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</si>
  <si>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</si>
  <si>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</si>
  <si>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</si>
  <si>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</si>
  <si>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</si>
  <si>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</si>
  <si>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</si>
  <si>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</si>
  <si>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</si>
  <si>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</si>
  <si>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</si>
  <si>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</si>
  <si>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</si>
  <si>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</si>
  <si>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</si>
  <si>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</si>
  <si>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</si>
  <si>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</si>
  <si>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</si>
  <si>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</si>
  <si>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</si>
  <si>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</si>
  <si>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</si>
  <si>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</si>
  <si>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</si>
  <si>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</si>
  <si>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</si>
  <si>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</si>
  <si>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</si>
  <si>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</si>
  <si>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</si>
  <si>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</si>
  <si>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</si>
  <si>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</si>
  <si>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</si>
  <si>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</si>
  <si>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</si>
  <si>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</si>
  <si>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</si>
  <si>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</si>
  <si>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</si>
  <si>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</si>
  <si>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</si>
  <si>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</si>
  <si>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</si>
  <si>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</si>
  <si>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</si>
  <si>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</si>
  <si>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</si>
  <si>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</si>
  <si>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</si>
  <si>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</si>
  <si>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</si>
  <si>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</si>
  <si>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</si>
  <si>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</si>
  <si>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</si>
  <si>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</si>
  <si>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</si>
  <si>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</si>
  <si>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</si>
  <si>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</si>
  <si>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</si>
  <si>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</si>
  <si>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</si>
  <si>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</si>
  <si>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</si>
  <si>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</si>
  <si>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</si>
  <si>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</si>
  <si>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</si>
  <si>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</si>
  <si>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</si>
  <si>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</si>
  <si>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</si>
  <si>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</si>
  <si>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</si>
  <si>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</si>
  <si>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</si>
  <si>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</si>
  <si>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</si>
  <si>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</si>
  <si>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</si>
  <si>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</si>
  <si>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</si>
  <si>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</si>
  <si>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</si>
  <si>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</si>
  <si>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</si>
  <si>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</si>
  <si>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</si>
  <si>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</si>
  <si>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</si>
  <si>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</si>
  <si>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</si>
  <si>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</si>
  <si>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</si>
  <si>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</si>
  <si>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</si>
  <si>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</si>
  <si>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</si>
  <si>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</si>
  <si>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</si>
  <si>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</si>
  <si>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</si>
  <si>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</si>
  <si>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</si>
  <si>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</si>
  <si>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</si>
  <si>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</si>
  <si>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</si>
  <si>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</si>
  <si>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</si>
  <si>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</si>
  <si>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</si>
  <si>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</si>
  <si>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</si>
  <si>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</si>
  <si>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</si>
  <si>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</si>
  <si>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</si>
  <si>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</si>
  <si>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</si>
  <si>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</si>
  <si>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</si>
  <si>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</si>
  <si>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</si>
  <si>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</si>
  <si>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</si>
  <si>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</si>
  <si>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</si>
  <si>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</si>
  <si>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</si>
  <si>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</si>
  <si>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</si>
  <si>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</si>
  <si>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</si>
  <si>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</si>
  <si>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</si>
  <si>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</si>
  <si>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</si>
  <si>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</si>
  <si>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</si>
  <si>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</si>
  <si>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</si>
  <si>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</si>
  <si>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</si>
  <si>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</si>
  <si>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</si>
  <si>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</si>
  <si>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</si>
  <si>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</si>
  <si>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</si>
  <si>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</si>
  <si>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</si>
  <si>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</si>
  <si>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</si>
  <si>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</si>
  <si>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</si>
  <si>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</si>
  <si>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</si>
  <si>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</si>
  <si>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</si>
  <si>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</si>
  <si>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</si>
  <si>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</si>
  <si>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</si>
  <si>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</si>
  <si>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</si>
  <si>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</si>
  <si>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</si>
  <si>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</si>
  <si>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</si>
  <si>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</si>
  <si>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</si>
  <si>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</si>
  <si>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</si>
  <si>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</si>
  <si>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</si>
  <si>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</si>
  <si>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</si>
  <si>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</si>
  <si>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</si>
  <si>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</si>
  <si>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</si>
  <si>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</si>
  <si>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</si>
  <si>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</si>
  <si>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</si>
  <si>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</si>
  <si>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</si>
  <si>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</si>
  <si>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</si>
  <si>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</si>
  <si>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</si>
  <si>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</si>
  <si>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</si>
  <si>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</si>
  <si>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</si>
  <si>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</si>
  <si>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</si>
  <si>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</si>
  <si>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</si>
  <si>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</si>
  <si>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</si>
  <si>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</si>
  <si>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</si>
  <si>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</si>
  <si>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</si>
  <si>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</si>
  <si>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</si>
  <si>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</si>
  <si>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</si>
  <si>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</si>
  <si>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</si>
  <si>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</si>
  <si>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</si>
  <si>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</si>
  <si>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</si>
  <si>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</si>
  <si>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</si>
  <si>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</si>
  <si>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</si>
  <si>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</si>
  <si>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</si>
  <si>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</si>
  <si>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</si>
  <si>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</si>
  <si>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</si>
  <si>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</si>
  <si>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</si>
  <si>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</si>
  <si>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</si>
  <si>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</si>
  <si>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</si>
  <si>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</si>
  <si>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</si>
  <si>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</si>
  <si>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</si>
  <si>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</si>
  <si>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</si>
  <si>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</si>
  <si>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</si>
  <si>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</si>
  <si>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</si>
  <si>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</si>
  <si>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</si>
  <si>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</si>
  <si>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</si>
  <si>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</si>
  <si>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</si>
  <si>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</si>
  <si>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</si>
  <si>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</si>
  <si>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</si>
  <si>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</si>
  <si>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</si>
  <si>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</si>
  <si>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</si>
  <si>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</si>
  <si>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</si>
  <si>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</si>
  <si>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</si>
  <si>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</si>
  <si>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</si>
  <si>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</si>
  <si>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</si>
  <si>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</si>
  <si>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</si>
  <si>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</si>
  <si>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</si>
  <si>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</si>
  <si>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</si>
  <si>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</si>
  <si>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</si>
  <si>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</si>
  <si>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</si>
  <si>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</si>
  <si>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</si>
  <si>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</si>
  <si>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</si>
  <si>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</si>
  <si>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</si>
  <si>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</si>
  <si>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</si>
  <si>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</si>
  <si>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</si>
  <si>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</si>
  <si>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</si>
  <si>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</si>
  <si>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</si>
  <si>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</si>
  <si>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</si>
  <si>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</si>
  <si>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</si>
  <si>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</si>
  <si>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</si>
  <si>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</si>
  <si>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</si>
  <si>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</si>
  <si>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</si>
  <si>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</si>
  <si>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</si>
  <si>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</si>
  <si>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</si>
  <si>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</si>
  <si>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</si>
  <si>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</si>
  <si>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</si>
  <si>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</si>
  <si>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</si>
  <si>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</si>
  <si>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</si>
  <si>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</si>
  <si>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</si>
  <si>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</si>
  <si>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</si>
  <si>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</si>
  <si>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</si>
  <si>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</si>
  <si>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</si>
  <si>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</si>
  <si>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</si>
  <si>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</si>
  <si>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</si>
  <si>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</si>
  <si>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</si>
  <si>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</si>
  <si>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</si>
  <si>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</si>
  <si>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</si>
  <si>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</si>
  <si>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</si>
  <si>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</si>
  <si>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</si>
  <si>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</si>
  <si>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</si>
  <si>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</si>
  <si>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</si>
  <si>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</si>
  <si>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</si>
  <si>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</si>
  <si>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</si>
  <si>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</si>
  <si>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</si>
  <si>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</si>
  <si>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</si>
  <si>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</si>
  <si>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</si>
  <si>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</si>
  <si>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</si>
  <si>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</si>
  <si>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</si>
  <si>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</si>
  <si>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</si>
  <si>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</si>
  <si>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</si>
  <si>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</si>
  <si>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</si>
  <si>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</si>
  <si>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</si>
  <si>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</si>
  <si>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</si>
  <si>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</si>
  <si>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</si>
  <si>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</si>
  <si>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</si>
  <si>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</si>
  <si>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</si>
  <si>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</si>
  <si>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</si>
  <si>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</si>
  <si>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</si>
  <si>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</si>
  <si>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</si>
  <si>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</si>
  <si>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</si>
  <si>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</si>
  <si>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</si>
  <si>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</si>
  <si>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</si>
  <si>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</si>
  <si>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</si>
  <si>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</si>
  <si>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</si>
  <si>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</si>
  <si>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</si>
  <si>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</si>
  <si>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</si>
  <si>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</si>
  <si>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</si>
  <si>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</si>
  <si>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</si>
  <si>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</si>
  <si>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</si>
  <si>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</si>
  <si>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</si>
  <si>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</si>
  <si>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</si>
  <si>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</si>
  <si>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</si>
  <si>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</si>
  <si>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</si>
  <si>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</si>
  <si>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</si>
  <si>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</si>
  <si>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</si>
  <si>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</si>
  <si>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</si>
  <si>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</si>
  <si>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</si>
  <si>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</si>
  <si>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</si>
  <si>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</si>
  <si>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</si>
  <si>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</si>
  <si>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</si>
  <si>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</si>
  <si>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</si>
  <si>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</si>
  <si>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</si>
  <si>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</si>
  <si>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</si>
  <si>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</si>
  <si>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</si>
  <si>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</si>
  <si>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</si>
  <si>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</si>
  <si>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</si>
  <si>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</si>
  <si>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</si>
  <si>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</si>
  <si>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</si>
  <si>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</si>
  <si>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</si>
  <si>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</si>
  <si>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</si>
  <si>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</si>
  <si>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</si>
  <si>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</si>
  <si>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</si>
  <si>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</si>
  <si>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</si>
  <si>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</si>
  <si>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</si>
  <si>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</si>
  <si>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</si>
  <si>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</si>
  <si>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</si>
  <si>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</si>
  <si>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</si>
  <si>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</si>
  <si>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</si>
  <si>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</si>
  <si>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</si>
  <si>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</si>
  <si>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</si>
  <si>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</si>
  <si>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</si>
  <si>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</si>
  <si>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</si>
  <si>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</si>
  <si>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</si>
  <si>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</si>
  <si>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</si>
  <si>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</si>
  <si>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</si>
  <si>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</si>
  <si>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</si>
  <si>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</si>
  <si>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</si>
  <si>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</si>
  <si>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</si>
  <si>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</si>
  <si>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</si>
  <si>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</si>
  <si>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</si>
  <si>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</si>
  <si>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</si>
  <si>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</si>
  <si>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</si>
  <si>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</si>
  <si>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</si>
  <si>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</si>
  <si>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</si>
  <si>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</si>
  <si>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</si>
  <si>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</si>
  <si>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</si>
  <si>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</si>
  <si>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</si>
  <si>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</si>
  <si>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</si>
  <si>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</si>
  <si>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</si>
  <si>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</si>
  <si>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</si>
  <si>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</si>
  <si>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</si>
  <si>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</si>
  <si>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</si>
  <si>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</si>
  <si>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</si>
  <si>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</si>
  <si>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</si>
  <si>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</si>
  <si>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</si>
  <si>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</si>
  <si>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</si>
  <si>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</si>
  <si>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</si>
  <si>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</si>
  <si>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</si>
  <si>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</si>
  <si>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</si>
  <si>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</si>
  <si>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</si>
  <si>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</si>
  <si>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</si>
  <si>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</si>
  <si>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</si>
  <si>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</si>
  <si>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</si>
  <si>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</si>
  <si>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</si>
  <si>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</si>
  <si>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</si>
  <si>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</si>
  <si>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</si>
  <si>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</si>
  <si>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</si>
  <si>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</si>
  <si>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</si>
  <si>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</si>
  <si>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</si>
  <si>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</si>
  <si>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</si>
  <si>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</si>
  <si>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</si>
  <si>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</si>
  <si>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</si>
  <si>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</si>
  <si>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</si>
  <si>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</si>
  <si>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</si>
  <si>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</si>
  <si>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</si>
  <si>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</si>
  <si>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</si>
  <si>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</si>
  <si>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</si>
  <si>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</si>
  <si>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</si>
  <si>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</si>
  <si>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</si>
  <si>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</si>
  <si>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</si>
  <si>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</si>
  <si>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</si>
  <si>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</si>
  <si>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</si>
  <si>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</si>
  <si>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</si>
  <si>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</si>
  <si>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</si>
  <si>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</si>
  <si>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</si>
  <si>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</si>
  <si>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</si>
  <si>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</si>
  <si>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</si>
  <si>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</si>
  <si>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</si>
  <si>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</si>
  <si>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</si>
  <si>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</si>
  <si>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</si>
  <si>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</si>
  <si>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</si>
  <si>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</si>
  <si>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</si>
  <si>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</si>
  <si>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</si>
  <si>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</si>
  <si>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</si>
  <si>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</si>
  <si>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</si>
  <si>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</si>
  <si>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</si>
  <si>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</si>
  <si>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</si>
  <si>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</si>
  <si>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</si>
  <si>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</si>
  <si>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</si>
  <si>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</si>
  <si>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</si>
  <si>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</si>
  <si>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</si>
  <si>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</si>
  <si>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</si>
  <si>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</si>
  <si>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</si>
  <si>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</si>
  <si>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</si>
  <si>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</si>
  <si>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</si>
  <si>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</si>
  <si>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</si>
  <si>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</si>
  <si>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</si>
  <si>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</si>
  <si>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</si>
  <si>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</si>
  <si>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</si>
  <si>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</si>
  <si>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</si>
  <si>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</si>
  <si>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</si>
  <si>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</si>
  <si>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</si>
  <si>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</si>
  <si>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</si>
  <si>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</si>
  <si>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</si>
  <si>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</si>
  <si>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</si>
  <si>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</si>
  <si>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</si>
  <si>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</si>
  <si>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</si>
  <si>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</si>
  <si>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</si>
  <si>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</si>
  <si>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</si>
  <si>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</si>
  <si>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</si>
  <si>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</si>
  <si>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</si>
  <si>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</si>
  <si>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</si>
  <si>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</si>
  <si>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</si>
  <si>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</si>
  <si>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</si>
  <si>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</si>
  <si>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</si>
  <si>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</si>
  <si>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</si>
  <si>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</si>
  <si>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</si>
  <si>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</si>
  <si>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</si>
  <si>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</si>
  <si>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</si>
  <si>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</si>
  <si>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</si>
  <si>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</si>
  <si>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</si>
  <si>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</si>
  <si>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</si>
  <si>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</si>
  <si>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</si>
  <si>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</si>
  <si>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</si>
  <si>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</si>
  <si>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</si>
  <si>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</si>
  <si>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</si>
  <si>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</si>
  <si>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</si>
  <si>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</si>
  <si>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</si>
  <si>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</si>
  <si>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</si>
  <si>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</si>
  <si>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</si>
  <si>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</si>
  <si>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</si>
  <si>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</si>
  <si>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</si>
  <si>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</si>
  <si>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</si>
  <si>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</si>
  <si>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</si>
  <si>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</si>
  <si>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</si>
  <si>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</si>
  <si>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</si>
  <si>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</si>
  <si>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</si>
  <si>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</si>
  <si>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</si>
  <si>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</si>
  <si>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</si>
  <si>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</si>
  <si>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</si>
  <si>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</si>
  <si>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</si>
  <si>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</si>
  <si>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</si>
  <si>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</si>
  <si>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</si>
  <si>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</si>
  <si>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</si>
  <si>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</si>
  <si>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</si>
  <si>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</si>
  <si>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</si>
  <si>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</si>
  <si>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</si>
  <si>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</si>
  <si>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</si>
  <si>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</si>
  <si>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</si>
  <si>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</si>
  <si>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</si>
  <si>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</si>
  <si>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</si>
  <si>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</si>
  <si>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</si>
  <si>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</si>
  <si>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</si>
  <si>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</si>
  <si>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</si>
  <si>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</si>
  <si>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</si>
  <si>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</si>
  <si>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</si>
  <si>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</si>
  <si>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</si>
  <si>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</si>
  <si>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</si>
  <si>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</si>
  <si>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</si>
  <si>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</si>
  <si>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</si>
  <si>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</si>
  <si>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</si>
  <si>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</si>
  <si>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</si>
  <si>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</si>
  <si>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</si>
  <si>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</si>
  <si>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</si>
  <si>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</si>
  <si>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</si>
  <si>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</si>
  <si>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</si>
  <si>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</si>
  <si>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</si>
  <si>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</si>
  <si>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</si>
  <si>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</si>
  <si>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</si>
  <si>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</si>
  <si>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</si>
  <si>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</si>
  <si>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</si>
  <si>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</si>
  <si>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</si>
  <si>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</si>
  <si>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</si>
  <si>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</si>
  <si>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</si>
  <si>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</si>
  <si>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</si>
  <si>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</si>
  <si>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</si>
  <si>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</si>
  <si>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</si>
  <si>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</si>
  <si>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</si>
  <si>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</si>
  <si>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</si>
  <si>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</si>
  <si>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</si>
  <si>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</si>
  <si>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</si>
  <si>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</si>
  <si>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</si>
  <si>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</si>
  <si>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</si>
  <si>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</si>
  <si>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</si>
  <si>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</si>
  <si>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</si>
  <si>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</si>
  <si>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</si>
  <si>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</si>
  <si>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</si>
  <si>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</si>
  <si>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</si>
  <si>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</si>
  <si>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</si>
  <si>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</si>
  <si>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</si>
  <si>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</si>
  <si>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</si>
  <si>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</si>
  <si>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</si>
  <si>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</si>
  <si>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</si>
  <si>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</si>
  <si>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</si>
  <si>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</si>
  <si>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</si>
  <si>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</si>
  <si>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</si>
  <si>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</si>
  <si>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</si>
  <si>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</si>
  <si>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</si>
  <si>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</si>
  <si>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</si>
  <si>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</si>
  <si>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</si>
  <si>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</si>
  <si>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</si>
  <si>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</si>
  <si>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</si>
  <si>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</si>
  <si>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</si>
  <si>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</si>
  <si>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</si>
  <si>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</si>
  <si>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</si>
  <si>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</si>
  <si>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</si>
  <si>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</si>
  <si>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</si>
  <si>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</si>
  <si>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</si>
  <si>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</si>
  <si>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</si>
  <si>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</si>
  <si>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</si>
  <si>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</si>
  <si>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</si>
  <si>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</si>
  <si>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</si>
  <si>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</si>
  <si>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</si>
  <si>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</si>
  <si>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</si>
  <si>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</si>
  <si>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</si>
  <si>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</si>
  <si>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</si>
  <si>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</si>
  <si>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</si>
  <si>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</si>
  <si>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</si>
  <si>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</si>
  <si>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</si>
  <si>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</si>
  <si>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</si>
  <si>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</si>
  <si>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</si>
  <si>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</si>
  <si>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</si>
  <si>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</si>
  <si>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</si>
  <si>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</si>
  <si>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</si>
  <si>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</si>
  <si>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</si>
  <si>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</si>
  <si>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</si>
  <si>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</si>
  <si>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</si>
  <si>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</si>
  <si>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</si>
  <si>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</si>
  <si>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</si>
  <si>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</si>
  <si>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</si>
  <si>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</si>
  <si>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</si>
  <si>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</si>
  <si>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</si>
  <si>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</si>
  <si>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</si>
  <si>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</si>
  <si>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</si>
  <si>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</si>
  <si>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</si>
  <si>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</si>
  <si>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</si>
  <si>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</si>
  <si>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</si>
  <si>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</si>
  <si>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</si>
  <si>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</si>
  <si>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</si>
  <si>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</si>
  <si>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</si>
  <si>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</si>
  <si>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</si>
  <si>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</si>
  <si>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</si>
  <si>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</si>
  <si>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</si>
  <si>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</si>
  <si>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</si>
  <si>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</si>
  <si>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</si>
  <si>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</si>
  <si>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</si>
  <si>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</si>
  <si>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</si>
  <si>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</si>
  <si>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</si>
  <si>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</si>
  <si>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</si>
  <si>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</si>
  <si>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</si>
  <si>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</si>
  <si>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</si>
  <si>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</si>
  <si>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</si>
  <si>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</si>
  <si>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</si>
  <si>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</si>
  <si>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</si>
  <si>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</si>
  <si>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</si>
  <si>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</si>
  <si>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</si>
  <si>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</si>
  <si>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</si>
  <si>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</si>
  <si>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</si>
  <si>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</si>
  <si>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</si>
  <si>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</si>
  <si>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</si>
  <si>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</si>
  <si>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</si>
  <si>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</si>
  <si>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</si>
  <si>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</si>
  <si>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</si>
  <si>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</si>
  <si>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</si>
  <si>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</si>
  <si>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</si>
  <si>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</si>
  <si>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</si>
  <si>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</si>
  <si>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</si>
  <si>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</si>
  <si>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</si>
  <si>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</si>
  <si>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</si>
  <si>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</si>
  <si>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</si>
  <si>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</si>
  <si>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</si>
  <si>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</si>
  <si>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</si>
  <si>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</si>
  <si>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</si>
  <si>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</si>
  <si>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</si>
  <si>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</si>
  <si>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</si>
  <si>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</si>
  <si>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</si>
  <si>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</si>
  <si>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</si>
  <si>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</si>
  <si>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</si>
  <si>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</si>
  <si>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</si>
  <si>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</si>
  <si>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</si>
  <si>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</si>
  <si>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</si>
  <si>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</si>
  <si>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</si>
  <si>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</si>
  <si>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</si>
  <si>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</si>
  <si>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</si>
  <si>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</si>
  <si>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</si>
  <si>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</si>
  <si>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</si>
  <si>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</si>
  <si>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</si>
  <si>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</si>
  <si>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</si>
  <si>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</si>
  <si>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</si>
  <si>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</si>
  <si>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</si>
  <si>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</si>
  <si>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</si>
  <si>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</si>
  <si>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</si>
  <si>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</si>
  <si>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</si>
  <si>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</si>
  <si>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</si>
  <si>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</si>
  <si>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</si>
  <si>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</si>
  <si>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</si>
  <si>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</si>
  <si>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</si>
  <si>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</si>
  <si>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</si>
  <si>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</si>
  <si>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</si>
  <si>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</si>
  <si>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</si>
  <si>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</si>
  <si>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</si>
  <si>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</si>
  <si>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</si>
  <si>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</si>
  <si>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</si>
  <si>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</si>
  <si>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</si>
  <si>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</si>
  <si>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</si>
  <si>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</si>
  <si>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</si>
  <si>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</si>
  <si>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</si>
  <si>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</si>
  <si>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</si>
  <si>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</si>
  <si>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</si>
  <si>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</si>
  <si>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</si>
  <si>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</si>
  <si>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</si>
  <si>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</si>
  <si>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</si>
  <si>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</si>
  <si>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</si>
  <si>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</si>
  <si>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</si>
  <si>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</si>
  <si>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</si>
  <si>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</si>
  <si>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</si>
  <si>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</si>
  <si>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</si>
  <si>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</si>
  <si>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</si>
  <si>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</si>
  <si>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</si>
  <si>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</si>
  <si>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</si>
  <si>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</si>
  <si>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</si>
  <si>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</si>
  <si>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</si>
  <si>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</si>
  <si>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</si>
  <si>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</si>
  <si>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</si>
  <si>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</si>
  <si>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</si>
  <si>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</si>
  <si>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</si>
  <si>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</si>
  <si>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</si>
  <si>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</si>
  <si>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</si>
  <si>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</si>
  <si>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</si>
  <si>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</si>
  <si>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</si>
  <si>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</si>
  <si>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</si>
  <si>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</si>
  <si>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</si>
  <si>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</si>
  <si>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</si>
  <si>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</si>
  <si>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</si>
  <si>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</si>
  <si>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</si>
  <si>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</si>
  <si>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</si>
  <si>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</si>
  <si>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</si>
  <si>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</si>
  <si>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</si>
  <si>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</si>
  <si>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</si>
  <si>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</si>
  <si>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</si>
  <si>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</si>
  <si>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</si>
  <si>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</si>
  <si>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</si>
  <si>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</si>
  <si>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</si>
  <si>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</si>
  <si>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</si>
  <si>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</si>
  <si>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</si>
  <si>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</si>
  <si>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</si>
  <si>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</si>
  <si>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</si>
  <si>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</si>
  <si>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</si>
  <si>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</si>
  <si>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</si>
  <si>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</si>
  <si>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</si>
  <si>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</si>
  <si>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</si>
  <si>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</si>
  <si>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</si>
  <si>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</si>
  <si>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</si>
  <si>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</si>
  <si>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</si>
  <si>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</si>
  <si>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</si>
  <si>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</si>
  <si>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</si>
  <si>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</si>
  <si>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</si>
  <si>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</si>
  <si>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</si>
  <si>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</si>
  <si>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</si>
  <si>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</si>
  <si>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</si>
  <si>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</si>
  <si>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</si>
  <si>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</si>
  <si>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</si>
  <si>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</si>
  <si>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</si>
  <si>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</si>
  <si>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</si>
  <si>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</si>
  <si>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</si>
  <si>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</si>
  <si>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</si>
  <si>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</si>
  <si>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</si>
  <si>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</si>
  <si>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</si>
  <si>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</si>
  <si>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</si>
  <si>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</si>
  <si>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</si>
  <si>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</si>
  <si>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</si>
  <si>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</si>
  <si>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</si>
  <si>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</si>
  <si>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</si>
  <si>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</si>
  <si>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</si>
  <si>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</si>
  <si>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</si>
  <si>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</si>
  <si>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</si>
  <si>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</si>
  <si>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</si>
  <si>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</si>
  <si>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</si>
  <si>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</si>
  <si>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</si>
  <si>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</si>
  <si>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</si>
  <si>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</si>
  <si>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</si>
  <si>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</si>
  <si>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</si>
  <si>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</si>
  <si>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</si>
  <si>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</si>
  <si>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</si>
  <si>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</si>
  <si>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</si>
  <si>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</si>
  <si>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</si>
  <si>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</si>
  <si>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</si>
  <si>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</si>
  <si>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</si>
  <si>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</si>
  <si>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</si>
  <si>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</si>
  <si>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</si>
  <si>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</si>
  <si>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</si>
  <si>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</si>
  <si>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</si>
  <si>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</si>
  <si>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</si>
  <si>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</si>
  <si>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</si>
  <si>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</si>
  <si>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</si>
  <si>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</si>
  <si>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</si>
  <si>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</si>
  <si>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</si>
  <si>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</si>
  <si>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</si>
  <si>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</si>
  <si>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</si>
  <si>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</si>
  <si>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</si>
  <si>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</si>
  <si>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</si>
  <si>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</si>
  <si>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</si>
  <si>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</si>
  <si>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</si>
  <si>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</si>
  <si>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</si>
  <si>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</si>
  <si>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</si>
  <si>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</si>
  <si>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</si>
  <si>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</si>
  <si>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</si>
  <si>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</si>
  <si>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</si>
  <si>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</si>
  <si>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</si>
  <si>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</si>
  <si>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</si>
  <si>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</si>
  <si>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</si>
  <si>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</si>
  <si>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</si>
  <si>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</si>
  <si>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</si>
  <si>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</si>
  <si>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</si>
  <si>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</si>
  <si>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</si>
  <si>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</si>
  <si>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</si>
  <si>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</si>
  <si>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</si>
  <si>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</si>
  <si>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</si>
  <si>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</si>
  <si>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</si>
  <si>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</si>
  <si>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</si>
  <si>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</si>
  <si>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</si>
  <si>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</si>
  <si>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</si>
  <si>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</si>
  <si>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</si>
  <si>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</si>
  <si>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</si>
  <si>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</si>
  <si>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</si>
  <si>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</si>
  <si>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</si>
  <si>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</si>
  <si>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</si>
  <si>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</si>
  <si>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</si>
  <si>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</si>
  <si>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</si>
  <si>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</si>
  <si>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</si>
  <si>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</si>
  <si>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</si>
  <si>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</si>
  <si>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</si>
  <si>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</si>
  <si>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</si>
  <si>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</si>
  <si>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</si>
  <si>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</si>
  <si>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</si>
  <si>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</si>
  <si>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</si>
  <si>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</si>
  <si>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</si>
  <si>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</si>
  <si>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</si>
  <si>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</si>
  <si>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</si>
  <si>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</si>
  <si>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</si>
  <si>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</si>
  <si>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</si>
  <si>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</si>
  <si>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</si>
  <si>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</si>
  <si>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</si>
  <si>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</si>
  <si>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</si>
  <si>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</si>
  <si>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</si>
  <si>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</si>
  <si>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</si>
  <si>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</si>
  <si>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</si>
  <si>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</si>
  <si>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</si>
  <si>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</si>
  <si>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</si>
  <si>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</si>
  <si>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</si>
  <si>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</si>
  <si>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</si>
  <si>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</si>
  <si>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</si>
  <si>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</si>
  <si>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</si>
  <si>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</si>
  <si>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</si>
  <si>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</si>
  <si>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</si>
  <si>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</si>
  <si>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</si>
  <si>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</si>
  <si>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</si>
  <si>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</si>
  <si>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</si>
  <si>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</si>
  <si>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</si>
  <si>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</si>
  <si>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</si>
  <si>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</si>
  <si>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</si>
  <si>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</si>
  <si>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</si>
  <si>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</si>
  <si>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</si>
  <si>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</si>
  <si>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</si>
  <si>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</si>
  <si>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</si>
  <si>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</si>
  <si>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</si>
  <si>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</si>
  <si>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</si>
  <si>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</si>
  <si>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</si>
  <si>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</si>
  <si>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</si>
  <si>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</si>
  <si>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</si>
  <si>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</si>
  <si>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</si>
  <si>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</si>
  <si>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</si>
  <si>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</si>
  <si>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</si>
  <si>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</si>
  <si>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</si>
  <si>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</si>
  <si>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</si>
  <si>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</si>
  <si>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</si>
  <si>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</si>
  <si>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</si>
  <si>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</si>
  <si>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</si>
  <si>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</si>
  <si>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</si>
  <si>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</si>
  <si>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</si>
  <si>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</si>
  <si>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</si>
  <si>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</si>
  <si>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</si>
  <si>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</si>
  <si>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</si>
  <si>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</si>
  <si>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</si>
  <si>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</si>
  <si>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</si>
  <si>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</si>
  <si>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</si>
  <si>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</si>
  <si>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</si>
  <si>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</si>
  <si>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</si>
  <si>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</si>
  <si>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</si>
  <si>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</si>
  <si>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</si>
  <si>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</si>
  <si>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</si>
  <si>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</si>
  <si>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</si>
  <si>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</si>
  <si>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</si>
  <si>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</si>
  <si>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</si>
  <si>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</si>
  <si>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</si>
  <si>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</si>
  <si>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</si>
  <si>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</si>
  <si>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</si>
  <si>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</si>
  <si>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</si>
  <si>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</si>
  <si>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</si>
  <si>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</si>
  <si>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</si>
  <si>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</si>
  <si>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</si>
  <si>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</si>
  <si>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</si>
  <si>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</si>
  <si>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</si>
  <si>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</si>
  <si>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</si>
  <si>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</si>
  <si>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</si>
  <si>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</si>
  <si>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</si>
  <si>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</si>
  <si>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</si>
  <si>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</si>
  <si>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</si>
  <si>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</si>
  <si>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</si>
  <si>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</si>
  <si>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</si>
  <si>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</si>
  <si>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</si>
  <si>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</si>
  <si>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</si>
  <si>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</si>
  <si>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</si>
  <si>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</si>
  <si>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</si>
  <si>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</si>
  <si>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</si>
  <si>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</si>
  <si>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</si>
  <si>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</si>
  <si>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</si>
  <si>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</si>
  <si>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</si>
  <si>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</si>
  <si>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</si>
  <si>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</si>
  <si>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</si>
  <si>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</si>
  <si>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</si>
  <si>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</si>
  <si>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</si>
  <si>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</si>
  <si>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</si>
  <si>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</si>
  <si>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</si>
  <si>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</si>
  <si>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</si>
  <si>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</si>
  <si>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</si>
  <si>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</si>
  <si>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</si>
  <si>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</si>
  <si>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</si>
  <si>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</si>
  <si>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</si>
  <si>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</si>
  <si>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</si>
  <si>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</si>
  <si>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</si>
  <si>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</si>
  <si>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</si>
  <si>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</si>
  <si>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</si>
  <si>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</si>
  <si>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</si>
  <si>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</si>
  <si>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</si>
  <si>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</si>
  <si>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</si>
  <si>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</si>
  <si>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</si>
  <si>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</si>
  <si>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</si>
  <si>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</si>
  <si>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</si>
  <si>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</si>
  <si>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</si>
  <si>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</si>
  <si>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</si>
  <si>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</si>
  <si>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</si>
  <si>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</si>
  <si>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</si>
  <si>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</si>
  <si>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</si>
  <si>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</si>
  <si>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</si>
  <si>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</si>
  <si>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</si>
  <si>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</si>
  <si>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</si>
  <si>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</si>
  <si>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</si>
  <si>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</si>
  <si>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</si>
  <si>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</si>
  <si>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</si>
  <si>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</si>
  <si>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</si>
  <si>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</si>
  <si>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</si>
  <si>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</si>
  <si>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</si>
  <si>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</si>
  <si>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</si>
  <si>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</si>
  <si>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</si>
  <si>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</si>
  <si>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</si>
  <si>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</si>
  <si>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</si>
  <si>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</si>
  <si>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</si>
  <si>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</si>
  <si>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</si>
  <si>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</si>
  <si>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</si>
  <si>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</si>
  <si>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</si>
  <si>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</si>
  <si>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</si>
  <si>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</si>
  <si>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</si>
  <si>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</si>
  <si>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</si>
  <si>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</si>
  <si>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</si>
  <si>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</si>
  <si>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</si>
  <si>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</si>
  <si>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</si>
  <si>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</si>
  <si>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</si>
  <si>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</si>
  <si>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</si>
  <si>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</si>
  <si>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</si>
  <si>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</si>
  <si>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</si>
  <si>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</si>
  <si>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</si>
  <si>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</si>
  <si>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</si>
  <si>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</si>
  <si>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</si>
  <si>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</si>
  <si>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</si>
  <si>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</si>
  <si>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</si>
  <si>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</si>
  <si>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</si>
  <si>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</si>
  <si>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</si>
  <si>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</si>
  <si>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</si>
  <si>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</si>
  <si>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</si>
  <si>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</si>
  <si>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</si>
  <si>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</si>
  <si>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</si>
  <si>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</si>
  <si>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</si>
  <si>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</si>
  <si>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</si>
  <si>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</si>
  <si>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</si>
  <si>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</si>
  <si>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</si>
  <si>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</si>
  <si>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</si>
  <si>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</si>
  <si>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</si>
  <si>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</si>
  <si>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</si>
  <si>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</si>
  <si>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</si>
  <si>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</si>
  <si>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</si>
  <si>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</si>
  <si>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</si>
  <si>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</si>
  <si>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</si>
  <si>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</si>
  <si>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</si>
  <si>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</si>
  <si>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</si>
  <si>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</si>
  <si>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</si>
  <si>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</si>
  <si>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</si>
  <si>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</si>
  <si>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</si>
  <si>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</si>
  <si>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</si>
  <si>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</si>
  <si>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</si>
  <si>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</si>
  <si>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</si>
  <si>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</si>
  <si>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</si>
  <si>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</si>
  <si>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</si>
  <si>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</si>
  <si>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</si>
  <si>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</si>
  <si>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</si>
  <si>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</si>
  <si>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</si>
  <si>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</si>
  <si>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</si>
  <si>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</si>
  <si>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</si>
  <si>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</si>
  <si>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</si>
  <si>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</si>
  <si>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</si>
  <si>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</si>
  <si>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</si>
  <si>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</si>
  <si>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</si>
  <si>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</si>
  <si>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</si>
  <si>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</si>
  <si>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</si>
  <si>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</si>
  <si>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</si>
  <si>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</si>
  <si>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</si>
  <si>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</si>
  <si>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</si>
  <si>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</si>
  <si>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</si>
  <si>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</si>
  <si>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</si>
  <si>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</si>
  <si>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</si>
  <si>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</si>
  <si>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</si>
  <si>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</si>
  <si>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</si>
  <si>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</si>
  <si>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</si>
  <si>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</si>
  <si>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</si>
  <si>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</si>
  <si>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</si>
  <si>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</si>
  <si>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</si>
  <si>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</si>
  <si>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</si>
  <si>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</si>
  <si>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</si>
  <si>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</si>
  <si>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</si>
  <si>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</si>
  <si>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</si>
  <si>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</si>
  <si>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</si>
  <si>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</si>
  <si>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</si>
  <si>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</si>
  <si>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</si>
  <si>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</si>
  <si>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</si>
  <si>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</si>
  <si>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</si>
  <si>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</si>
  <si>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</si>
  <si>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</si>
  <si>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</si>
  <si>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</si>
  <si>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</si>
  <si>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</si>
  <si>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</si>
  <si>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</si>
  <si>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</si>
  <si>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</si>
  <si>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</si>
  <si>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</si>
  <si>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</si>
  <si>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</si>
  <si>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</si>
  <si>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</si>
  <si>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</si>
  <si>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</si>
  <si>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</si>
  <si>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</si>
  <si>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</si>
  <si>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</si>
  <si>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</si>
  <si>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</si>
  <si>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</si>
  <si>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</si>
  <si>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</si>
  <si>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</si>
  <si>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</si>
  <si>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</si>
  <si>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</si>
  <si>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</si>
  <si>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</si>
  <si>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</si>
  <si>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</si>
  <si>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</si>
  <si>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</si>
  <si>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</si>
  <si>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</si>
  <si>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</si>
  <si>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</si>
  <si>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</si>
  <si>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</si>
  <si>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</si>
  <si>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</si>
  <si>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</si>
  <si>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</si>
  <si>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</si>
  <si>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</si>
  <si>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</si>
  <si>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</si>
  <si>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</si>
  <si>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</si>
  <si>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</si>
  <si>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</si>
  <si>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</si>
  <si>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</si>
  <si>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</si>
  <si>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</si>
  <si>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</si>
  <si>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</si>
  <si>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</si>
  <si>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</si>
  <si>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</si>
  <si>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</si>
  <si>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</si>
  <si>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</si>
  <si>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</si>
  <si>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</si>
  <si>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</si>
  <si>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</si>
  <si>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</si>
  <si>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</si>
  <si>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</si>
  <si>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</si>
  <si>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</si>
  <si>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</si>
  <si>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</si>
  <si>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</si>
  <si>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</si>
  <si>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</si>
  <si>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</si>
  <si>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</si>
  <si>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</si>
  <si>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</si>
  <si>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</si>
  <si>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</si>
  <si>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</si>
  <si>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</si>
  <si>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</si>
  <si>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</si>
  <si>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</si>
  <si>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</si>
  <si>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</si>
  <si>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</si>
  <si>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</si>
  <si>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</si>
  <si>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</si>
  <si>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</si>
  <si>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</si>
  <si>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</si>
  <si>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</si>
  <si>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</si>
  <si>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</si>
  <si>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</si>
  <si>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</si>
  <si>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</si>
  <si>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</si>
  <si>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</si>
  <si>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</si>
  <si>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</si>
  <si>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</si>
  <si>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</si>
  <si>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</si>
  <si>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</si>
  <si>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</si>
  <si>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</si>
  <si>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</si>
  <si>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</si>
  <si>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</si>
  <si>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</si>
  <si>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</si>
  <si>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</si>
  <si>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</si>
  <si>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</si>
  <si>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</si>
  <si>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</si>
  <si>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</si>
  <si>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</si>
  <si>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</si>
  <si>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</si>
  <si>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</si>
  <si>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</si>
  <si>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</si>
  <si>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</si>
  <si>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</si>
  <si>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</si>
  <si>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</si>
  <si>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</si>
  <si>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</si>
  <si>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</si>
  <si>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</si>
  <si>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</si>
  <si>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</si>
  <si>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</si>
  <si>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</si>
  <si>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</si>
  <si>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</si>
  <si>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</si>
  <si>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</si>
  <si>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</si>
  <si>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</si>
  <si>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</si>
  <si>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</si>
  <si>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</si>
  <si>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</si>
  <si>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</si>
  <si>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</si>
  <si>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</si>
  <si>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</si>
  <si>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</si>
  <si>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</si>
  <si>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</si>
  <si>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</si>
  <si>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</si>
  <si>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</si>
  <si>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</si>
  <si>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</si>
  <si>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</si>
  <si>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</si>
  <si>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</si>
  <si>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</si>
  <si>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</si>
  <si>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</si>
  <si>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</si>
  <si>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</si>
  <si>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</si>
  <si>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</si>
  <si>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</si>
  <si>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</si>
  <si>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</si>
  <si>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</si>
  <si>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</si>
  <si>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</si>
  <si>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</si>
  <si>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</si>
  <si>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</si>
  <si>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</si>
  <si>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</si>
  <si>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</si>
  <si>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</si>
  <si>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</si>
  <si>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</si>
  <si>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</si>
  <si>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</si>
  <si>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</si>
  <si>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</si>
  <si>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</si>
  <si>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</si>
  <si>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</si>
  <si>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</si>
  <si>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</si>
  <si>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</si>
  <si>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</si>
  <si>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</si>
  <si>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</si>
  <si>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</si>
  <si>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</si>
  <si>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</si>
  <si>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</si>
  <si>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</si>
  <si>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</si>
  <si>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</si>
  <si>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</si>
  <si>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</si>
  <si>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</si>
  <si>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</si>
  <si>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</si>
  <si>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</si>
  <si>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</si>
  <si>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</si>
  <si>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</si>
  <si>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</si>
  <si>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</si>
  <si>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</si>
  <si>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</si>
  <si>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</si>
  <si>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</si>
  <si>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</si>
  <si>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</si>
  <si>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</si>
  <si>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</si>
  <si>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</si>
  <si>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</si>
  <si>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</si>
  <si>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</si>
  <si>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</si>
  <si>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</si>
  <si>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</si>
  <si>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</si>
  <si>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</si>
  <si>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</si>
  <si>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</si>
  <si>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</si>
  <si>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</si>
  <si>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</si>
  <si>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</si>
  <si>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</si>
  <si>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</si>
  <si>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</si>
  <si>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</si>
  <si>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</si>
  <si>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</si>
  <si>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</si>
  <si>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</si>
  <si>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</si>
  <si>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</si>
  <si>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</si>
  <si>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</si>
  <si>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</si>
  <si>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</si>
  <si>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</si>
  <si>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</si>
  <si>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</si>
  <si>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</si>
  <si>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</si>
  <si>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</si>
  <si>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</si>
  <si>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</si>
  <si>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</si>
  <si>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</si>
  <si>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</si>
  <si>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</si>
  <si>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</si>
  <si>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</si>
  <si>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</si>
  <si>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</si>
  <si>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</si>
  <si>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</si>
  <si>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</si>
  <si>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</si>
  <si>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</si>
  <si>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</si>
  <si>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</si>
  <si>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</si>
  <si>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</si>
  <si>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</si>
  <si>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</si>
  <si>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</si>
  <si>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</si>
  <si>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</si>
  <si>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</si>
  <si>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</si>
  <si>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</si>
  <si>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</si>
  <si>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</si>
  <si>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</si>
  <si>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</si>
  <si>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</si>
  <si>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</si>
  <si>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</si>
  <si>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</si>
  <si>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</si>
  <si>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</si>
  <si>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</si>
  <si>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</si>
  <si>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</si>
  <si>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</si>
  <si>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</si>
  <si>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</si>
  <si>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</si>
  <si>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</si>
  <si>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</si>
  <si>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</si>
  <si>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</si>
  <si>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</si>
  <si>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</si>
  <si>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</si>
  <si>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</si>
  <si>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</si>
  <si>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</si>
  <si>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</si>
  <si>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</si>
  <si>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</si>
  <si>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</si>
  <si>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</si>
  <si>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</si>
  <si>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</si>
  <si>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</si>
  <si>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</si>
  <si>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</si>
  <si>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</si>
  <si>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</si>
  <si>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</si>
  <si>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</si>
  <si>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</si>
  <si>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</si>
  <si>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</si>
  <si>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</si>
  <si>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</si>
  <si>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</si>
  <si>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</si>
  <si>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</si>
  <si>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</si>
  <si>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</si>
  <si>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</si>
  <si>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</si>
  <si>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</si>
  <si>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</si>
  <si>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</si>
  <si>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</si>
  <si>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</si>
  <si>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</si>
  <si>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</si>
  <si>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</si>
  <si>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</si>
  <si>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</si>
  <si>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</si>
  <si>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</si>
  <si>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</si>
  <si>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</si>
  <si>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</si>
  <si>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</si>
  <si>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</si>
  <si>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</si>
  <si>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</si>
  <si>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</si>
  <si>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</si>
  <si>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</si>
  <si>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</si>
  <si>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</si>
  <si>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</si>
  <si>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</si>
  <si>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</si>
  <si>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</si>
  <si>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</si>
  <si>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</si>
  <si>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</si>
  <si>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</si>
  <si>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</si>
  <si>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</si>
  <si>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</si>
  <si>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</si>
  <si>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</si>
  <si>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</si>
  <si>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</si>
  <si>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</si>
  <si>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</si>
  <si>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</si>
  <si>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</si>
  <si>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</si>
  <si>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</si>
  <si>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</si>
  <si>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</si>
  <si>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</si>
  <si>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</si>
  <si>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</si>
  <si>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</si>
  <si>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</si>
  <si>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</si>
  <si>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</si>
  <si>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</si>
  <si>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</si>
  <si>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</si>
  <si>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</si>
  <si>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</si>
  <si>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</si>
  <si>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</si>
  <si>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</si>
  <si>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</si>
  <si>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</si>
  <si>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</si>
  <si>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</si>
  <si>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</si>
  <si>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</si>
  <si>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</si>
  <si>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</si>
  <si>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</si>
  <si>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</si>
  <si>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</si>
  <si>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</si>
  <si>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</si>
  <si>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</si>
  <si>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</si>
  <si>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</si>
  <si>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</si>
  <si>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</si>
  <si>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</si>
  <si>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</si>
  <si>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</si>
  <si>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</si>
  <si>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</si>
  <si>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</si>
  <si>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</si>
  <si>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</si>
  <si>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</si>
  <si>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</si>
  <si>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</si>
  <si>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</si>
  <si>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</si>
  <si>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</si>
  <si>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</si>
  <si>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</si>
  <si>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</si>
  <si>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</si>
  <si>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</si>
  <si>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</si>
  <si>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</si>
  <si>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</si>
  <si>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</si>
  <si>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</si>
  <si>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</si>
  <si>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</si>
  <si>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</si>
  <si>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</si>
  <si>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</si>
  <si>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</si>
  <si>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</si>
  <si>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</si>
  <si>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</si>
  <si>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</si>
  <si>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</si>
  <si>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</si>
  <si>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</si>
  <si>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</si>
  <si>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</si>
  <si>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</si>
  <si>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</si>
  <si>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</si>
  <si>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</si>
  <si>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</si>
  <si>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</si>
  <si>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</si>
  <si>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</si>
  <si>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</si>
  <si>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</si>
  <si>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</si>
  <si>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</si>
  <si>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</si>
  <si>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</si>
  <si>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</si>
  <si>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</si>
  <si>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</si>
  <si>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</si>
  <si>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</si>
  <si>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</si>
  <si>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</si>
  <si>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</si>
  <si>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</si>
  <si>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</si>
  <si>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</si>
  <si>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</si>
  <si>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</si>
  <si>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</si>
  <si>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</si>
  <si>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</si>
  <si>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</si>
  <si>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</si>
  <si>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</si>
  <si>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</si>
  <si>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</si>
  <si>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</si>
  <si>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</si>
  <si>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</si>
  <si>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</si>
  <si>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</si>
  <si>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</si>
  <si>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</si>
  <si>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</si>
  <si>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</si>
  <si>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</si>
  <si>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</si>
  <si>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</si>
  <si>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</si>
  <si>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</si>
  <si>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</si>
  <si>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</si>
  <si>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</si>
  <si>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</si>
  <si>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</si>
  <si>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</si>
  <si>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</si>
  <si>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</si>
  <si>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</si>
  <si>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</si>
  <si>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</si>
  <si>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</si>
  <si>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</si>
  <si>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</si>
  <si>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</si>
  <si>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</si>
  <si>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</si>
  <si>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</si>
  <si>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</si>
  <si>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</si>
  <si>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</si>
  <si>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</si>
  <si>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</si>
  <si>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</si>
  <si>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</si>
  <si>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</si>
  <si>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</si>
  <si>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</si>
  <si>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</si>
  <si>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</si>
  <si>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</si>
  <si>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</si>
  <si>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</si>
  <si>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</si>
  <si>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</si>
  <si>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</si>
  <si>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</si>
  <si>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</si>
  <si>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</si>
  <si>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</si>
  <si>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</si>
  <si>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</si>
  <si>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</si>
  <si>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</si>
  <si>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</si>
  <si>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</si>
  <si>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</si>
  <si>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</si>
  <si>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</si>
  <si>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</si>
  <si>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</si>
  <si>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</si>
  <si>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</si>
  <si>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</si>
  <si>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</si>
  <si>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</si>
  <si>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</si>
  <si>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</si>
  <si>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</si>
  <si>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</si>
  <si>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</si>
  <si>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</si>
  <si>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</si>
  <si>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</si>
  <si>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</si>
  <si>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</si>
  <si>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</si>
  <si>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</si>
  <si>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</si>
  <si>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</si>
  <si>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</si>
  <si>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</si>
  <si>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</si>
  <si>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</si>
  <si>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</si>
  <si>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</si>
  <si>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</si>
  <si>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</si>
  <si>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</si>
  <si>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</si>
  <si>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</si>
  <si>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</si>
  <si>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</si>
  <si>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</si>
  <si>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</si>
  <si>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</si>
  <si>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</si>
  <si>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</si>
  <si>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</si>
  <si>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</si>
  <si>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</si>
  <si>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</si>
  <si>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</si>
  <si>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</si>
  <si>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</si>
  <si>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</si>
  <si>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</si>
  <si>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</si>
  <si>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</si>
  <si>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</si>
  <si>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</si>
  <si>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</si>
  <si>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</si>
  <si>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</si>
  <si>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</si>
  <si>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</si>
  <si>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</si>
  <si>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</si>
  <si>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</si>
  <si>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</si>
  <si>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</si>
  <si>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</si>
  <si>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</si>
  <si>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</si>
  <si>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</si>
  <si>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</si>
  <si>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</si>
  <si>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</si>
  <si>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</si>
  <si>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</si>
  <si>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</si>
  <si>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</si>
  <si>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</si>
  <si>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</si>
  <si>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</si>
  <si>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</si>
  <si>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</si>
  <si>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</si>
  <si>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</si>
  <si>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</si>
  <si>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</si>
  <si>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</si>
  <si>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</si>
  <si>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</si>
  <si>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</si>
  <si>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</si>
  <si>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</si>
  <si>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</si>
  <si>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</si>
  <si>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</si>
  <si>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</si>
  <si>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</si>
  <si>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</si>
  <si>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</si>
  <si>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</si>
  <si>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</si>
  <si>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</si>
  <si>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</si>
  <si>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</si>
  <si>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</si>
  <si>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</si>
  <si>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</si>
  <si>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</si>
  <si>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</si>
  <si>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</si>
  <si>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</si>
  <si>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</si>
  <si>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</si>
  <si>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</si>
  <si>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</si>
  <si>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</si>
  <si>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</si>
  <si>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</si>
  <si>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</si>
  <si>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</si>
  <si>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</si>
  <si>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</si>
  <si>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</si>
  <si>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</si>
  <si>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</si>
  <si>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</si>
  <si>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</si>
  <si>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</si>
  <si>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</si>
  <si>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</si>
  <si>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</si>
  <si>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</si>
  <si>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</si>
  <si>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</si>
  <si>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</si>
  <si>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</si>
  <si>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</si>
  <si>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</si>
  <si>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</si>
  <si>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</si>
  <si>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</si>
  <si>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</si>
  <si>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</si>
  <si>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</si>
  <si>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</si>
  <si>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</si>
  <si>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</si>
  <si>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</si>
  <si>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</si>
  <si>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</si>
  <si>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</si>
  <si>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</si>
  <si>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</si>
  <si>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</si>
  <si>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</si>
  <si>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</si>
  <si>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</si>
  <si>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</si>
  <si>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</si>
  <si>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</si>
  <si>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</si>
  <si>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</si>
  <si>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</si>
  <si>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</si>
  <si>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</si>
  <si>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</si>
  <si>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</si>
  <si>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</si>
  <si>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</si>
  <si>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</si>
  <si>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</si>
  <si>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</si>
  <si>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</si>
  <si>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</si>
  <si>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</si>
  <si>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</si>
  <si>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</si>
  <si>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</si>
  <si>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</si>
  <si>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</si>
  <si>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</si>
  <si>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</si>
  <si>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</si>
  <si>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</si>
  <si>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</si>
  <si>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</si>
  <si>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</si>
  <si>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</si>
  <si>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</si>
  <si>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</si>
  <si>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</si>
  <si>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</si>
  <si>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</si>
  <si>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</si>
  <si>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</si>
  <si>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</si>
  <si>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</si>
  <si>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</si>
  <si>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</si>
  <si>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</si>
  <si>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</si>
  <si>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</si>
  <si>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</si>
  <si>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</si>
  <si>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</si>
  <si>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</si>
  <si>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</si>
  <si>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</si>
  <si>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</si>
  <si>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</si>
  <si>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</si>
  <si>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</si>
  <si>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</si>
  <si>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</si>
  <si>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</si>
  <si>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</si>
  <si>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</si>
  <si>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</si>
  <si>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</si>
  <si>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</si>
  <si>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</si>
  <si>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</si>
  <si>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</si>
  <si>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</si>
  <si>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</si>
  <si>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</si>
  <si>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</si>
  <si>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</si>
  <si>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</si>
  <si>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</si>
  <si>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</si>
  <si>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</si>
  <si>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</si>
  <si>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</si>
  <si>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</si>
  <si>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</si>
  <si>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</si>
  <si>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</si>
  <si>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</si>
  <si>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</si>
  <si>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</si>
  <si>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</si>
  <si>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</si>
  <si>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</si>
  <si>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</si>
  <si>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</si>
  <si>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</si>
  <si>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</si>
  <si>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</si>
  <si>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</si>
  <si>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</si>
  <si>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</si>
  <si>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</si>
  <si>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</si>
  <si>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</si>
  <si>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</si>
  <si>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</si>
  <si>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</si>
  <si>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</si>
  <si>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</si>
  <si>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</si>
  <si>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</si>
  <si>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</si>
  <si>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</si>
  <si>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</si>
  <si>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</si>
  <si>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</si>
  <si>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</si>
  <si>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</si>
  <si>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</si>
  <si>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</si>
  <si>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</si>
  <si>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</si>
  <si>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</si>
  <si>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</si>
  <si>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</si>
  <si>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</si>
  <si>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</si>
  <si>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</si>
  <si>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</si>
  <si>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</si>
  <si>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</si>
  <si>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</si>
  <si>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</si>
  <si>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</si>
  <si>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</si>
  <si>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</si>
  <si>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</si>
  <si>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</si>
  <si>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</si>
  <si>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</si>
  <si>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</si>
  <si>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</si>
  <si>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</si>
  <si>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</si>
  <si>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</si>
  <si>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</si>
  <si>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</si>
  <si>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</si>
  <si>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</si>
  <si>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</si>
  <si>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</si>
  <si>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</si>
  <si>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</si>
  <si>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</si>
  <si>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</si>
  <si>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</si>
  <si>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</si>
  <si>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</si>
  <si>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</si>
  <si>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</si>
  <si>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</si>
  <si>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</si>
  <si>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</si>
  <si>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</si>
  <si>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</si>
  <si>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</si>
  <si>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</si>
  <si>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</si>
  <si>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</si>
  <si>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</si>
  <si>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</si>
  <si>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</si>
  <si>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</si>
  <si>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</si>
  <si>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</si>
  <si>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</si>
  <si>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</si>
  <si>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</si>
  <si>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</si>
  <si>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</si>
  <si>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</si>
  <si>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</si>
  <si>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</si>
  <si>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</si>
  <si>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</si>
  <si>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</si>
  <si>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</si>
  <si>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</si>
  <si>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</si>
  <si>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</si>
  <si>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</si>
  <si>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</si>
  <si>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</si>
  <si>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</si>
  <si>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</si>
  <si>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</si>
  <si>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</si>
  <si>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</si>
  <si>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</si>
  <si>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</si>
  <si>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</si>
  <si>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</si>
  <si>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</si>
  <si>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</si>
  <si>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</si>
  <si>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</si>
  <si>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</si>
  <si>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</si>
  <si>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</si>
  <si>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</si>
  <si>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</si>
  <si>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</si>
  <si>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</si>
  <si>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</si>
  <si>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</si>
  <si>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</si>
  <si>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</si>
  <si>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</si>
  <si>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</si>
  <si>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</si>
  <si>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</si>
  <si>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</si>
  <si>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</si>
  <si>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</si>
  <si>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</si>
  <si>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</si>
  <si>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</si>
  <si>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</si>
  <si>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</si>
  <si>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</si>
  <si>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</si>
  <si>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</si>
  <si>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</si>
  <si>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</si>
  <si>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</si>
  <si>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</si>
  <si>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</si>
  <si>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</si>
  <si>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</si>
  <si>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</si>
  <si>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</si>
  <si>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</si>
  <si>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</si>
  <si>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</si>
  <si>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</si>
  <si>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</si>
  <si>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</si>
  <si>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</si>
  <si>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</si>
  <si>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</si>
  <si>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</si>
  <si>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</si>
  <si>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</si>
  <si>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</si>
  <si>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</si>
  <si>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</si>
  <si>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</si>
  <si>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</si>
  <si>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</si>
  <si>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</si>
  <si>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</si>
  <si>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</si>
  <si>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</si>
  <si>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</si>
  <si>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</si>
  <si>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</si>
  <si>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</si>
  <si>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</si>
  <si>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</si>
  <si>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</si>
  <si>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</si>
  <si>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</si>
  <si>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</si>
  <si>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</si>
  <si>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</si>
  <si>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</si>
  <si>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</si>
  <si>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</si>
  <si>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</si>
  <si>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</si>
  <si>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</si>
  <si>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</si>
  <si>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</si>
  <si>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</si>
  <si>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</si>
  <si>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</si>
  <si>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</si>
  <si>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</si>
  <si>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</si>
  <si>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</si>
  <si>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</si>
  <si>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</si>
  <si>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</si>
  <si>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</si>
  <si>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</si>
  <si>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</si>
  <si>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</si>
  <si>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</si>
  <si>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</si>
  <si>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</si>
  <si>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</si>
  <si>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</si>
  <si>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</si>
  <si>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</si>
  <si>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</si>
  <si>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</si>
  <si>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</si>
  <si>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</si>
  <si>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</si>
  <si>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</si>
  <si>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</si>
  <si>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</si>
  <si>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</si>
  <si>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</si>
  <si>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</si>
  <si>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</si>
  <si>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</si>
  <si>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</si>
  <si>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</si>
  <si>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</si>
  <si>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</si>
  <si>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</si>
  <si>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</si>
  <si>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</si>
  <si>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</si>
  <si>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</si>
  <si>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</si>
  <si>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</si>
  <si>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</si>
  <si>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</si>
  <si>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</si>
  <si>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</si>
  <si>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</si>
  <si>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</si>
  <si>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</si>
  <si>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</si>
  <si>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</si>
  <si>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</si>
  <si>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</si>
  <si>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</si>
  <si>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</si>
  <si>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</si>
  <si>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</si>
  <si>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</si>
  <si>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</si>
  <si>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</si>
  <si>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</si>
  <si>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</si>
  <si>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</si>
  <si>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</si>
  <si>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</si>
  <si>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</si>
  <si>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</si>
  <si>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</si>
  <si>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</si>
  <si>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</si>
  <si>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</si>
  <si>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</si>
  <si>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</si>
  <si>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</si>
  <si>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</si>
  <si>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</si>
  <si>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</si>
  <si>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</si>
  <si>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</si>
  <si>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</si>
  <si>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</si>
  <si>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</si>
  <si>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</si>
  <si>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</si>
  <si>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</si>
  <si>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</si>
  <si>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</si>
  <si>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</si>
  <si>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</si>
  <si>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</si>
  <si>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</si>
  <si>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</si>
  <si>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</si>
  <si>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</si>
  <si>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</si>
  <si>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</si>
  <si>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</si>
  <si>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</si>
  <si>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</si>
  <si>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</si>
  <si>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</si>
  <si>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</si>
  <si>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</si>
  <si>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</si>
  <si>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</si>
  <si>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</si>
  <si>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</si>
  <si>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</si>
  <si>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</si>
  <si>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</si>
  <si>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</si>
  <si>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</si>
  <si>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</si>
  <si>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</si>
  <si>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</si>
  <si>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</si>
  <si>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</si>
  <si>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</si>
  <si>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</si>
  <si>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</si>
  <si>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</si>
  <si>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</si>
  <si>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</si>
  <si>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</si>
  <si>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</si>
  <si>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</si>
  <si>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</si>
  <si>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</si>
  <si>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</si>
  <si>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</si>
  <si>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</si>
  <si>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</si>
  <si>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</si>
  <si>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</si>
  <si>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</si>
  <si>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</si>
  <si>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</si>
  <si>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</si>
  <si>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</si>
  <si>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</si>
  <si>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</si>
  <si>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</si>
  <si>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</si>
  <si>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</si>
  <si>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</si>
  <si>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</si>
  <si>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</si>
  <si>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</si>
  <si>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</si>
  <si>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</si>
  <si>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</si>
  <si>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</si>
  <si>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</si>
  <si>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</si>
  <si>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</si>
  <si>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</si>
  <si>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</si>
  <si>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</si>
  <si>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</si>
  <si>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</si>
  <si>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</si>
  <si>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</si>
  <si>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</si>
  <si>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</si>
  <si>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</si>
  <si>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</si>
  <si>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</si>
  <si>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</si>
  <si>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</si>
  <si>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</si>
  <si>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</si>
  <si>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</si>
  <si>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</si>
  <si>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</si>
  <si>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</si>
  <si>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</si>
  <si>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</si>
  <si>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</si>
  <si>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</si>
  <si>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</si>
  <si>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</si>
  <si>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</si>
  <si>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</si>
  <si>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</si>
  <si>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</si>
  <si>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</si>
  <si>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</si>
  <si>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</si>
  <si>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</si>
  <si>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</si>
  <si>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</si>
  <si>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</si>
  <si>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</si>
  <si>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</si>
  <si>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</si>
  <si>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</si>
  <si>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</si>
  <si>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</si>
  <si>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</si>
  <si>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</si>
  <si>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</si>
  <si>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</si>
  <si>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</si>
  <si>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</si>
  <si>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</si>
  <si>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</si>
  <si>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</si>
  <si>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</si>
  <si>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</si>
  <si>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</si>
  <si>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</si>
  <si>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</si>
  <si>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</si>
  <si>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</si>
  <si>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</si>
  <si>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</si>
  <si>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</si>
  <si>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</si>
  <si>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</si>
  <si>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</si>
  <si>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</si>
  <si>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</si>
  <si>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</si>
  <si>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</si>
  <si>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</si>
  <si>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</si>
  <si>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</si>
  <si>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</si>
  <si>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</si>
  <si>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</si>
  <si>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</si>
  <si>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</si>
  <si>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</si>
  <si>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</si>
  <si>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</si>
  <si>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</si>
  <si>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</si>
  <si>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</si>
  <si>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</si>
  <si>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</si>
  <si>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</si>
  <si>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</si>
  <si>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</si>
  <si>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</si>
  <si>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</si>
  <si>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</si>
  <si>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</si>
  <si>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</si>
  <si>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</si>
  <si>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</si>
  <si>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</si>
  <si>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</si>
  <si>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</si>
  <si>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</si>
  <si>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</si>
  <si>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</si>
  <si>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</si>
  <si>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</si>
  <si>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</si>
  <si>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</si>
  <si>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</si>
  <si>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</si>
  <si>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</si>
  <si>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</si>
  <si>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</si>
  <si>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</si>
  <si>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</si>
  <si>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</si>
  <si>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</si>
  <si>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</si>
  <si>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</si>
  <si>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</si>
  <si>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</si>
  <si>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</si>
  <si>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</si>
  <si>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</si>
  <si>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</si>
  <si>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</si>
  <si>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</si>
  <si>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</si>
  <si>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</si>
  <si>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</si>
  <si>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</si>
  <si>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</si>
  <si>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</si>
  <si>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</si>
  <si>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</si>
  <si>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</si>
  <si>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</si>
  <si>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</si>
  <si>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</si>
  <si>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</si>
  <si>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</si>
  <si>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</si>
  <si>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</si>
  <si>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</si>
  <si>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</si>
  <si>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</si>
  <si>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</si>
  <si>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</si>
  <si>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</si>
  <si>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</si>
  <si>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</si>
  <si>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</si>
  <si>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</si>
  <si>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</si>
  <si>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</si>
  <si>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</si>
  <si>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</si>
  <si>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</si>
  <si>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</si>
  <si>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</si>
  <si>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</si>
  <si>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</si>
  <si>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</si>
  <si>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</si>
  <si>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</si>
  <si>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</si>
  <si>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</si>
  <si>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</si>
  <si>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</si>
  <si>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</si>
  <si>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</si>
  <si>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</si>
  <si>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</si>
  <si>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</si>
  <si>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</si>
  <si>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</si>
  <si>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</si>
  <si>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</si>
  <si>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</si>
  <si>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</si>
  <si>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</si>
  <si>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</si>
  <si>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</si>
  <si>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</si>
  <si>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</si>
  <si>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</si>
  <si>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</si>
  <si>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</si>
  <si>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</si>
  <si>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</si>
  <si>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</si>
  <si>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</si>
  <si>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</si>
  <si>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</si>
  <si>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</si>
  <si>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</si>
  <si>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</si>
  <si>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</si>
  <si>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</si>
  <si>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</si>
  <si>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</si>
  <si>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</si>
  <si>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</si>
  <si>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</si>
  <si>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</si>
  <si>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</si>
  <si>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</si>
  <si>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</si>
  <si>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</si>
  <si>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</si>
  <si>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</si>
  <si>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</si>
  <si>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</si>
  <si>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</si>
  <si>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</si>
  <si>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</si>
  <si>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</si>
  <si>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</si>
  <si>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</si>
  <si>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</si>
  <si>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</si>
  <si>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</si>
  <si>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</si>
  <si>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</si>
  <si>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</si>
  <si>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</si>
  <si>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</si>
  <si>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</si>
  <si>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</si>
  <si>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</si>
  <si>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</si>
  <si>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</si>
  <si>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</si>
  <si>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</si>
  <si>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</si>
  <si>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</si>
  <si>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</si>
  <si>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</si>
  <si>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</si>
  <si>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</si>
  <si>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</si>
  <si>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</si>
  <si>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</si>
  <si>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</si>
  <si>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</si>
  <si>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</si>
  <si>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</si>
  <si>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</si>
  <si>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</si>
  <si>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</si>
  <si>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</si>
  <si>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</si>
  <si>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</si>
  <si>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</si>
  <si>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</si>
  <si>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</si>
  <si>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</si>
  <si>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</si>
  <si>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</si>
  <si>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</si>
  <si>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</si>
  <si>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</si>
  <si>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</si>
  <si>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</si>
  <si>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</si>
  <si>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</si>
  <si>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</si>
  <si>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</si>
  <si>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</si>
  <si>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</si>
  <si>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</si>
  <si>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</si>
  <si>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</si>
  <si>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</si>
  <si>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</si>
  <si>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</si>
  <si>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</si>
  <si>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</si>
  <si>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</si>
  <si>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</si>
  <si>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</si>
  <si>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</si>
  <si>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</si>
  <si>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</si>
  <si>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</si>
  <si>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</si>
  <si>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</si>
  <si>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</si>
  <si>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</si>
  <si>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</si>
  <si>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</si>
  <si>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</si>
  <si>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</si>
  <si>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</si>
  <si>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</si>
  <si>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</si>
  <si>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</si>
  <si>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</si>
  <si>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</si>
  <si>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</si>
  <si>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</si>
  <si>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</si>
  <si>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</si>
  <si>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</si>
  <si>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</si>
  <si>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</si>
  <si>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</si>
  <si>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</si>
  <si>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</si>
  <si>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</si>
  <si>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</si>
  <si>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</si>
  <si>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</si>
  <si>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</si>
  <si>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</si>
  <si>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</si>
  <si>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</si>
  <si>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</si>
  <si>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</si>
  <si>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</si>
  <si>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</si>
  <si>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</si>
  <si>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</si>
  <si>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</si>
  <si>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</si>
  <si>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</si>
  <si>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</si>
  <si>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</si>
  <si>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</si>
  <si>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</si>
  <si>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</si>
  <si>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</si>
  <si>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</si>
  <si>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</si>
  <si>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</si>
  <si>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</si>
  <si>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</si>
  <si>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</si>
  <si>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</si>
  <si>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</si>
  <si>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</si>
  <si>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</si>
  <si>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</si>
  <si>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</si>
  <si>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</si>
  <si>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</si>
  <si>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</si>
  <si>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</si>
  <si>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</si>
  <si>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</si>
  <si>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</si>
  <si>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</si>
  <si>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</si>
  <si>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</si>
  <si>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</si>
  <si>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</si>
  <si>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</si>
  <si>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</si>
  <si>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</si>
  <si>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</si>
  <si>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</si>
  <si>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</si>
  <si>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</si>
  <si>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</si>
  <si>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</si>
  <si>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</si>
  <si>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</si>
  <si>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</si>
  <si>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</si>
  <si>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</si>
  <si>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</si>
  <si>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</si>
  <si>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</si>
  <si>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</si>
  <si>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</si>
  <si>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</si>
  <si>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</si>
  <si>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</si>
  <si>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</si>
  <si>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</si>
  <si>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</si>
  <si>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</si>
  <si>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</si>
  <si>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</si>
  <si>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</si>
  <si>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</si>
  <si>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</si>
  <si>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</si>
  <si>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</si>
  <si>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</si>
  <si>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</si>
  <si>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</si>
  <si>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</si>
  <si>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</si>
  <si>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</si>
  <si>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</si>
  <si>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</si>
  <si>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</si>
  <si>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</si>
  <si>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</si>
  <si>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</si>
  <si>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</si>
  <si>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</si>
  <si>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</si>
  <si>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</si>
  <si>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</si>
  <si>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</si>
  <si>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</si>
  <si>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</si>
  <si>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</si>
  <si>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</si>
  <si>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</si>
  <si>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</si>
  <si>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</si>
  <si>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</si>
  <si>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</si>
  <si>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</si>
  <si>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</si>
  <si>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</si>
  <si>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</si>
  <si>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</si>
  <si>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</si>
  <si>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</si>
  <si>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</si>
  <si>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</si>
  <si>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</si>
  <si>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</si>
  <si>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</si>
  <si>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</si>
  <si>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</si>
  <si>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</si>
  <si>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</si>
  <si>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</si>
  <si>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</si>
  <si>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</si>
  <si>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</si>
  <si>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</si>
  <si>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</si>
  <si>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</si>
  <si>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</si>
  <si>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</si>
  <si>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</si>
  <si>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</si>
  <si>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</si>
  <si>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</si>
  <si>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</si>
  <si>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</si>
  <si>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</si>
  <si>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</si>
  <si>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</si>
  <si>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</si>
  <si>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</si>
  <si>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</si>
  <si>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</si>
  <si>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</si>
  <si>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</si>
  <si>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</si>
  <si>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</si>
  <si>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</si>
  <si>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</si>
  <si>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</si>
  <si>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</si>
  <si>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</si>
  <si>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</si>
  <si>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</si>
  <si>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</si>
  <si>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</si>
  <si>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</si>
  <si>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</si>
  <si>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</si>
  <si>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</si>
  <si>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</si>
  <si>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</si>
  <si>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</si>
  <si>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</si>
  <si>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</si>
  <si>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</si>
  <si>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</si>
  <si>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</si>
  <si>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</si>
  <si>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</si>
  <si>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</si>
  <si>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</si>
  <si>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</si>
  <si>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</si>
  <si>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</si>
  <si>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</si>
  <si>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</si>
  <si>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</si>
  <si>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</si>
  <si>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</si>
  <si>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</si>
  <si>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</si>
  <si>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</si>
  <si>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</si>
  <si>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</si>
  <si>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</si>
  <si>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</si>
  <si>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</si>
  <si>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</si>
  <si>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</si>
  <si>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</si>
  <si>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</si>
  <si>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</si>
  <si>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</si>
  <si>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</si>
  <si>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</si>
  <si>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</si>
  <si>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</si>
  <si>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</si>
  <si>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</si>
  <si>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</si>
  <si>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</si>
  <si>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</si>
  <si>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</si>
  <si>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</si>
  <si>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</si>
  <si>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</si>
  <si>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</si>
  <si>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</si>
  <si>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</si>
  <si>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</si>
  <si>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</si>
  <si>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</si>
  <si>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</si>
  <si>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</si>
  <si>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</si>
  <si>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</si>
  <si>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</si>
  <si>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</si>
  <si>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</si>
  <si>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</si>
  <si>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</si>
  <si>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</si>
  <si>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</si>
  <si>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</si>
  <si>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</si>
  <si>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</si>
  <si>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</si>
  <si>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</si>
  <si>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</si>
  <si>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</si>
  <si>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</si>
  <si>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</si>
  <si>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</si>
  <si>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</si>
  <si>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</si>
  <si>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</si>
  <si>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</si>
  <si>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</si>
  <si>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</si>
  <si>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</si>
  <si>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</si>
  <si>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</si>
  <si>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</si>
  <si>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</si>
  <si>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</si>
  <si>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</si>
  <si>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</si>
  <si>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</si>
  <si>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</si>
  <si>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</si>
  <si>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</si>
  <si>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</si>
  <si>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</si>
  <si>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</si>
  <si>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</si>
  <si>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</si>
  <si>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</si>
  <si>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</si>
  <si>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</si>
  <si>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</si>
  <si>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</si>
  <si>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</si>
  <si>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</si>
  <si>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</si>
  <si>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</si>
  <si>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</si>
  <si>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</si>
  <si>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</si>
  <si>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</si>
  <si>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</si>
  <si>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</si>
  <si>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</si>
  <si>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</si>
  <si>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</si>
  <si>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</si>
  <si>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</si>
  <si>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</si>
  <si>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</si>
  <si>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</si>
  <si>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</si>
  <si>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</si>
  <si>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</si>
  <si>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</si>
  <si>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</si>
  <si>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</si>
  <si>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</si>
  <si>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</si>
  <si>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</si>
  <si>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</si>
  <si>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</si>
  <si>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</si>
  <si>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</si>
  <si>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</si>
  <si>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</si>
  <si>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</si>
  <si>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</si>
  <si>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</si>
  <si>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</si>
  <si>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</si>
  <si>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</si>
  <si>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</si>
  <si>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</si>
  <si>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</si>
  <si>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</si>
  <si>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</si>
  <si>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</si>
  <si>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</si>
  <si>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</si>
  <si>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</si>
  <si>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</si>
  <si>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</si>
  <si>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</si>
  <si>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</si>
  <si>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</si>
  <si>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</si>
  <si>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</si>
  <si>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</si>
  <si>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</si>
  <si>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</si>
  <si>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</si>
  <si>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</si>
  <si>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</si>
  <si>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</si>
  <si>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</si>
  <si>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</si>
  <si>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</si>
  <si>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</si>
  <si>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</si>
  <si>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</si>
  <si>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</si>
  <si>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</si>
  <si>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</si>
  <si>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</si>
  <si>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</si>
  <si>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</si>
  <si>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</si>
  <si>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</si>
  <si>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</si>
  <si>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</si>
  <si>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</si>
  <si>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</si>
  <si>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</si>
  <si>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</si>
  <si>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</si>
  <si>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</si>
  <si>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</si>
  <si>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</si>
  <si>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</si>
  <si>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</si>
  <si>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</si>
  <si>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</si>
  <si>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</si>
  <si>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</si>
  <si>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</si>
  <si>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</si>
  <si>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</si>
  <si>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</si>
  <si>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</si>
  <si>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</si>
  <si>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</si>
  <si>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</si>
  <si>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</si>
  <si>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</si>
  <si>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</si>
  <si>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</si>
  <si>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</si>
  <si>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</si>
  <si>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</si>
  <si>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</si>
  <si>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</si>
  <si>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</si>
  <si>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</si>
  <si>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</si>
  <si>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</si>
  <si>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</si>
  <si>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</si>
  <si>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</si>
  <si>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</si>
  <si>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</si>
  <si>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</si>
  <si>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</si>
  <si>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</si>
  <si>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</si>
  <si>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</si>
  <si>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</si>
  <si>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</si>
  <si>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</si>
  <si>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</si>
  <si>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</si>
  <si>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</si>
  <si>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</si>
  <si>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</si>
  <si>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</si>
  <si>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</si>
  <si>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</si>
  <si>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</si>
  <si>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</si>
  <si>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</si>
  <si>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</si>
  <si>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</si>
  <si>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</si>
  <si>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</si>
  <si>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</si>
  <si>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</si>
  <si>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</si>
  <si>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</si>
  <si>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</si>
  <si>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</si>
  <si>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</si>
  <si>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</si>
  <si>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</si>
  <si>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</si>
  <si>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</si>
  <si>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</si>
  <si>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</si>
  <si>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</si>
  <si>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</si>
  <si>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</si>
  <si>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</si>
  <si>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</si>
  <si>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</si>
  <si>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</si>
  <si>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</si>
  <si>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</si>
  <si>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</si>
  <si>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</si>
  <si>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</si>
  <si>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</si>
  <si>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</si>
  <si>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</si>
  <si>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</si>
  <si>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</si>
  <si>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</si>
  <si>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</si>
  <si>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</si>
  <si>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</si>
  <si>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</si>
  <si>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</si>
  <si>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</si>
  <si>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</si>
  <si>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</si>
  <si>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</si>
  <si>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</si>
  <si>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</si>
  <si>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</si>
  <si>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</si>
  <si>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</si>
  <si>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</si>
  <si>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</si>
  <si>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</si>
  <si>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</si>
  <si>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</si>
  <si>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</si>
  <si>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</si>
  <si>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</si>
  <si>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</si>
  <si>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</si>
  <si>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</si>
  <si>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</si>
  <si>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</si>
  <si>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</si>
  <si>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</si>
  <si>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</si>
  <si>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</si>
  <si>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</si>
  <si>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</si>
  <si>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</si>
  <si>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</si>
  <si>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</si>
  <si>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</si>
  <si>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</si>
  <si>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</si>
  <si>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</si>
  <si>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</si>
  <si>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</si>
  <si>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</si>
  <si>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</si>
  <si>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</si>
  <si>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</si>
  <si>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</si>
  <si>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</si>
  <si>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</si>
  <si>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</si>
  <si>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</si>
  <si>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</si>
  <si>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</si>
  <si>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</si>
  <si>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</si>
  <si>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</si>
  <si>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</si>
  <si>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</si>
  <si>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</si>
  <si>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</si>
  <si>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</si>
  <si>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</si>
  <si>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</si>
  <si>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</si>
  <si>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</si>
  <si>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</si>
  <si>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</si>
  <si>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</si>
  <si>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</si>
  <si>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</si>
  <si>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</si>
  <si>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</si>
  <si>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</si>
  <si>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</si>
  <si>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</si>
  <si>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</si>
  <si>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</si>
  <si>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</si>
  <si>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</si>
  <si>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</si>
  <si>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</si>
  <si>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</si>
  <si>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</si>
  <si>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</si>
  <si>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</si>
  <si>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</si>
  <si>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</si>
  <si>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</si>
  <si>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</si>
  <si>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</si>
  <si>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</si>
  <si>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</si>
  <si>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</si>
  <si>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</si>
  <si>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</si>
  <si>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</si>
  <si>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</si>
  <si>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</si>
  <si>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</si>
  <si>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</si>
  <si>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</si>
  <si>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</si>
  <si>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</si>
  <si>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</si>
  <si>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</si>
  <si>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</si>
  <si>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</si>
  <si>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</si>
  <si>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</si>
  <si>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</si>
  <si>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</si>
  <si>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</si>
  <si>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</si>
  <si>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</si>
  <si>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</si>
  <si>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</si>
  <si>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</si>
  <si>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</si>
  <si>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</si>
  <si>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</si>
  <si>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</si>
  <si>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</si>
  <si>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</si>
  <si>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</si>
  <si>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</si>
  <si>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</si>
  <si>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</si>
  <si>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</si>
  <si>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</si>
  <si>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</si>
  <si>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</si>
  <si>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</si>
  <si>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</si>
  <si>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</si>
  <si>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</si>
  <si>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</si>
  <si>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</si>
  <si>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</si>
  <si>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</si>
  <si>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</si>
  <si>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</si>
  <si>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</si>
  <si>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</si>
  <si>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</si>
  <si>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</si>
  <si>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</si>
  <si>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</si>
  <si>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</si>
  <si>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</si>
  <si>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</si>
  <si>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</si>
  <si>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</si>
  <si>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</si>
  <si>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</si>
  <si>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</si>
  <si>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</si>
  <si>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</si>
  <si>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</si>
  <si>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</si>
  <si>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</si>
  <si>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</si>
  <si>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</si>
  <si>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</si>
  <si>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</si>
  <si>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</si>
  <si>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</si>
  <si>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</si>
  <si>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</si>
  <si>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</si>
  <si>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</si>
  <si>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</si>
  <si>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</si>
  <si>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</si>
  <si>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</si>
  <si>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</si>
  <si>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</si>
  <si>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</si>
  <si>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</si>
  <si>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</si>
  <si>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</si>
  <si>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</si>
  <si>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</si>
  <si>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</si>
  <si>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</si>
  <si>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</si>
  <si>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</si>
  <si>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</si>
  <si>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</si>
  <si>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</si>
  <si>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</si>
  <si>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</si>
  <si>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</si>
  <si>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</si>
  <si>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</si>
  <si>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</si>
  <si>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</si>
  <si>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</si>
  <si>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</si>
  <si>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</si>
  <si>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</si>
  <si>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</si>
  <si>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</si>
  <si>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</si>
  <si>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</si>
  <si>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</si>
  <si>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</si>
  <si>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</si>
  <si>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</si>
  <si>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</si>
  <si>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</si>
  <si>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</si>
  <si>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</si>
  <si>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</si>
  <si>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</si>
  <si>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</si>
  <si>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</si>
  <si>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</si>
  <si>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</si>
  <si>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</si>
  <si>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</si>
  <si>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</si>
  <si>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</si>
  <si>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</si>
  <si>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</si>
  <si>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</si>
  <si>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</si>
  <si>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</si>
  <si>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</si>
  <si>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</si>
  <si>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</si>
  <si>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</si>
  <si>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</si>
  <si>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</si>
  <si>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</si>
  <si>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</si>
  <si>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</si>
  <si>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</si>
  <si>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</si>
  <si>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</si>
  <si>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</si>
  <si>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</si>
  <si>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</si>
  <si>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</si>
  <si>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</si>
  <si>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</si>
  <si>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</si>
  <si>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</si>
  <si>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</si>
  <si>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</si>
  <si>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</si>
  <si>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</si>
  <si>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</si>
  <si>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</si>
  <si>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</si>
  <si>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</si>
  <si>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</si>
  <si>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</si>
  <si>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</si>
  <si>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</si>
  <si>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</si>
  <si>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</si>
  <si>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</si>
  <si>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</si>
  <si>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</si>
  <si>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</si>
  <si>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</si>
  <si>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</si>
  <si>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</si>
  <si>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</si>
  <si>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</si>
  <si>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</si>
  <si>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</si>
  <si>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</si>
  <si>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</si>
  <si>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</si>
  <si>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</si>
  <si>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</si>
  <si>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</si>
  <si>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</si>
  <si>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</si>
  <si>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</si>
  <si>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</si>
  <si>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</si>
  <si>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</si>
  <si>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</si>
  <si>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</si>
  <si>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</si>
  <si>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</si>
  <si>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</si>
  <si>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</si>
  <si>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</si>
  <si>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</si>
  <si>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</si>
  <si>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</si>
  <si>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</si>
  <si>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</si>
  <si>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</si>
  <si>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</si>
  <si>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</si>
  <si>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</si>
  <si>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</si>
  <si>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</si>
  <si>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</si>
  <si>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</si>
  <si>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</si>
  <si>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</si>
  <si>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</si>
  <si>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</si>
  <si>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</si>
  <si>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</si>
  <si>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</si>
  <si>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</si>
  <si>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</si>
  <si>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</si>
  <si>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</si>
  <si>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</si>
  <si>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</si>
  <si>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</si>
  <si>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</si>
  <si>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</si>
  <si>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</si>
  <si>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</si>
  <si>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</si>
  <si>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</si>
  <si>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</si>
  <si>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</si>
  <si>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</si>
  <si>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</si>
  <si>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</si>
  <si>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</si>
  <si>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</si>
  <si>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</si>
  <si>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</si>
  <si>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</si>
  <si>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</si>
  <si>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</si>
  <si>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</si>
  <si>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</si>
  <si>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</si>
  <si>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</si>
  <si>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</si>
  <si>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</si>
  <si>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</si>
  <si>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</si>
  <si>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</si>
  <si>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</si>
  <si>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</si>
  <si>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</si>
  <si>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</si>
  <si>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</si>
  <si>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</si>
  <si>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</si>
  <si>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</si>
  <si>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</si>
  <si>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</si>
  <si>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</si>
  <si>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</si>
  <si>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</si>
  <si>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</si>
  <si>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</si>
  <si>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</si>
  <si>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</si>
  <si>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</si>
  <si>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</si>
  <si>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</si>
  <si>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</si>
  <si>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</si>
  <si>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</si>
  <si>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</si>
  <si>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</si>
  <si>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</si>
  <si>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</si>
  <si>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</si>
  <si>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</si>
  <si>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</si>
  <si>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</si>
  <si>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</si>
  <si>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</si>
  <si>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</si>
  <si>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</si>
  <si>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</si>
  <si>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</si>
  <si>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</si>
  <si>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</si>
  <si>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</si>
  <si>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</si>
  <si>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</si>
  <si>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</si>
  <si>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</si>
  <si>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</si>
  <si>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</si>
  <si>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</si>
  <si>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</si>
  <si>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</si>
  <si>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</si>
  <si>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</si>
  <si>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</si>
  <si>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</si>
  <si>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</si>
  <si>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</si>
  <si>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</si>
  <si>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</si>
  <si>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</si>
  <si>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</si>
  <si>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</si>
  <si>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</si>
  <si>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</si>
  <si>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</si>
  <si>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</si>
  <si>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</si>
  <si>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</si>
  <si>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</si>
  <si>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</si>
  <si>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</si>
  <si>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</si>
  <si>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</si>
  <si>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</si>
  <si>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</si>
  <si>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</si>
  <si>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</si>
  <si>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</si>
  <si>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</si>
  <si>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</si>
  <si>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</si>
  <si>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</si>
  <si>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</si>
  <si>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</si>
  <si>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</si>
  <si>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</si>
  <si>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</si>
  <si>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</si>
  <si>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</si>
  <si>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</si>
  <si>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</si>
  <si>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</si>
  <si>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</si>
  <si>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</si>
  <si>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</si>
  <si>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</si>
  <si>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</si>
  <si>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</si>
  <si>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</si>
  <si>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</si>
  <si>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</si>
  <si>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</si>
  <si>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</si>
  <si>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</si>
  <si>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</si>
  <si>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</si>
  <si>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</si>
  <si>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</si>
  <si>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</si>
  <si>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</si>
  <si>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</si>
  <si>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</si>
  <si>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</si>
  <si>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</si>
  <si>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</si>
  <si>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</si>
  <si>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</si>
  <si>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</si>
  <si>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</si>
  <si>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</si>
  <si>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</si>
  <si>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</si>
  <si>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</si>
  <si>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</si>
  <si>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</si>
  <si>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</si>
  <si>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</si>
  <si>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</si>
  <si>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</si>
  <si>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</si>
  <si>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</si>
  <si>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</si>
  <si>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</si>
  <si>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</si>
  <si>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</si>
  <si>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</si>
  <si>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</si>
  <si>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</si>
  <si>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</si>
  <si>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</si>
  <si>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</si>
  <si>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</si>
  <si>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</si>
  <si>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</si>
  <si>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</si>
  <si>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</si>
  <si>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</si>
  <si>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</si>
  <si>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</si>
  <si>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</si>
  <si>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</si>
  <si>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</si>
  <si>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</si>
  <si>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</si>
  <si>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</si>
  <si>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</si>
  <si>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</si>
  <si>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</si>
  <si>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</si>
  <si>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</si>
  <si>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</si>
  <si>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</si>
  <si>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</si>
  <si>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</si>
  <si>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</si>
  <si>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</si>
  <si>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</si>
  <si>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</si>
  <si>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</si>
  <si>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</si>
  <si>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</si>
  <si>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</si>
  <si>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</si>
  <si>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</si>
  <si>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</si>
  <si>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</si>
  <si>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</si>
  <si>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</si>
  <si>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</si>
  <si>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</si>
  <si>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</si>
  <si>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</si>
  <si>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</si>
  <si>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</si>
  <si>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</si>
  <si>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</si>
  <si>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</si>
  <si>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</si>
  <si>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</si>
  <si>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</si>
  <si>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</si>
  <si>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</si>
  <si>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</si>
  <si>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</si>
  <si>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</si>
  <si>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</si>
  <si>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</si>
  <si>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</si>
  <si>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</si>
  <si>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</si>
  <si>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</si>
  <si>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</si>
  <si>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</si>
  <si>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</si>
  <si>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</si>
  <si>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</si>
  <si>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</si>
  <si>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</si>
  <si>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</si>
  <si>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</si>
  <si>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</si>
  <si>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</si>
  <si>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</si>
  <si>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</si>
  <si>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</si>
  <si>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</si>
  <si>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</si>
  <si>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</si>
  <si>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</si>
  <si>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</si>
  <si>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</si>
  <si>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</si>
  <si>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</si>
  <si>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</si>
  <si>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</si>
  <si>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</si>
  <si>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</si>
  <si>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</si>
  <si>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</si>
  <si>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</si>
  <si>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</si>
  <si>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</si>
  <si>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</si>
  <si>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</si>
  <si>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</si>
  <si>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</si>
  <si>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</si>
  <si>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</si>
  <si>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</si>
  <si>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</si>
  <si>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</si>
  <si>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</si>
  <si>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</si>
  <si>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</si>
  <si>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</si>
  <si>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</si>
  <si>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</si>
  <si>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</si>
  <si>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</si>
  <si>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</si>
  <si>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</si>
  <si>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</si>
  <si>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</si>
  <si>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</si>
  <si>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</si>
  <si>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</si>
  <si>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</si>
  <si>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</si>
  <si>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</si>
  <si>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</si>
  <si>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</si>
  <si>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</si>
  <si>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</si>
  <si>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</si>
  <si>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</si>
  <si>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</si>
  <si>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</si>
  <si>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</si>
  <si>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</si>
  <si>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</si>
  <si>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</si>
  <si>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</si>
  <si>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</si>
  <si>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</si>
  <si>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</si>
  <si>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</si>
  <si>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</si>
  <si>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</si>
  <si>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</si>
  <si>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</si>
  <si>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</si>
  <si>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</si>
  <si>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</si>
  <si>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</si>
  <si>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</si>
  <si>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</si>
  <si>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</si>
  <si>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</si>
  <si>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</si>
  <si>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</si>
  <si>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</si>
  <si>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</si>
  <si>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</si>
  <si>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</si>
  <si>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</si>
  <si>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</si>
  <si>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</si>
  <si>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</si>
  <si>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</si>
  <si>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</si>
  <si>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</si>
  <si>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</si>
  <si>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</si>
  <si>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</si>
  <si>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</si>
  <si>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</si>
  <si>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</si>
  <si>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</si>
  <si>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</si>
  <si>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</si>
  <si>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</si>
  <si>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</si>
  <si>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</si>
  <si>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</si>
  <si>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</si>
  <si>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</si>
  <si>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</si>
  <si>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</si>
  <si>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</si>
  <si>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</si>
  <si>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</si>
  <si>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</si>
  <si>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</si>
  <si>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</si>
  <si>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</si>
  <si>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</si>
  <si>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</si>
  <si>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</si>
  <si>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</si>
  <si>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</si>
  <si>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</si>
  <si>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</si>
  <si>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</si>
  <si>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</si>
  <si>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</si>
  <si>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</si>
  <si>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</si>
  <si>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</si>
  <si>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</si>
  <si>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</si>
  <si>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</si>
  <si>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</si>
  <si>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</si>
  <si>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</si>
  <si>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</si>
  <si>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</si>
  <si>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</si>
  <si>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</si>
  <si>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</si>
  <si>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</si>
  <si>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</si>
  <si>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</si>
  <si>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</si>
  <si>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</si>
  <si>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</si>
  <si>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</si>
  <si>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</si>
  <si>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</si>
  <si>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</si>
  <si>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</si>
  <si>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</si>
  <si>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</si>
  <si>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</si>
  <si>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</si>
  <si>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</si>
  <si>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</si>
  <si>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</si>
  <si>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</si>
  <si>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</si>
  <si>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</si>
  <si>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</si>
  <si>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</si>
  <si>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</si>
  <si>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</si>
  <si>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</si>
  <si>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</si>
  <si>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</si>
  <si>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</si>
  <si>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</si>
  <si>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</si>
  <si>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</si>
  <si>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</si>
  <si>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</si>
  <si>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</si>
  <si>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</si>
  <si>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</si>
  <si>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</si>
  <si>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</si>
  <si>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</si>
  <si>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</si>
  <si>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</si>
  <si>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</si>
  <si>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</si>
  <si>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</si>
  <si>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</si>
  <si>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</si>
  <si>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</si>
  <si>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</si>
  <si>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</si>
  <si>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</si>
  <si>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</si>
  <si>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</si>
  <si>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</si>
  <si>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</si>
  <si>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</si>
  <si>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</si>
  <si>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</si>
  <si>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</si>
  <si>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</si>
  <si>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</si>
  <si>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</si>
  <si>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</si>
  <si>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</si>
  <si>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</si>
  <si>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</si>
  <si>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</si>
  <si>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</si>
  <si>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</si>
  <si>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</si>
  <si>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</si>
  <si>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</si>
  <si>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</si>
  <si>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</si>
  <si>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</si>
  <si>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</si>
  <si>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</si>
  <si>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</si>
  <si>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</si>
  <si>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</si>
  <si>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</si>
  <si>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</si>
  <si>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</si>
  <si>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</si>
  <si>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</si>
  <si>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</si>
  <si>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</si>
  <si>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</si>
  <si>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</si>
  <si>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</si>
  <si>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</si>
  <si>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</si>
  <si>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</si>
  <si>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</si>
  <si>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</si>
  <si>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</si>
  <si>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</si>
  <si>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</si>
  <si>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</si>
  <si>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</si>
  <si>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</si>
  <si>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</si>
  <si>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</si>
  <si>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</si>
  <si>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</si>
  <si>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</si>
  <si>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</si>
  <si>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</si>
  <si>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</si>
  <si>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</si>
  <si>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</si>
  <si>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</si>
  <si>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</si>
  <si>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</si>
  <si>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</si>
  <si>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</si>
  <si>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</si>
  <si>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</si>
  <si>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</si>
  <si>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</si>
  <si>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</si>
  <si>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</si>
  <si>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</si>
  <si>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</si>
  <si>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</si>
  <si>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</si>
  <si>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</si>
  <si>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</si>
  <si>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</si>
  <si>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</si>
  <si>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</si>
  <si>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</si>
  <si>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</si>
  <si>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</si>
  <si>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</si>
  <si>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</si>
  <si>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</si>
  <si>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</si>
  <si>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</si>
  <si>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</si>
  <si>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</si>
  <si>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</si>
  <si>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</si>
  <si>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</si>
  <si>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</si>
  <si>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</si>
  <si>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</si>
  <si>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</si>
  <si>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</si>
  <si>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</si>
  <si>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</si>
  <si>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</si>
  <si>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</si>
  <si>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</si>
  <si>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</si>
  <si>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</si>
  <si>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</si>
  <si>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</si>
  <si>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</si>
  <si>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</si>
  <si>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</si>
  <si>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</si>
  <si>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</si>
  <si>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</si>
  <si>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</si>
  <si>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</si>
  <si>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</si>
  <si>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</si>
  <si>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</si>
  <si>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</si>
  <si>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</si>
  <si>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</si>
  <si>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</si>
  <si>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</si>
  <si>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</si>
  <si>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</si>
  <si>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</si>
  <si>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</si>
  <si>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</si>
  <si>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</si>
  <si>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</si>
  <si>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</si>
  <si>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</si>
  <si>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</si>
  <si>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</si>
  <si>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</si>
  <si>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</si>
  <si>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</si>
  <si>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</si>
  <si>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</si>
  <si>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</si>
  <si>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</si>
  <si>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</si>
  <si>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</si>
  <si>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</si>
  <si>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</si>
  <si>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</si>
  <si>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</si>
  <si>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</si>
  <si>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</si>
  <si>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</si>
  <si>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</si>
  <si>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</si>
  <si>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</si>
  <si>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</si>
  <si>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</si>
  <si>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</si>
  <si>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</si>
  <si>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</si>
  <si>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</si>
  <si>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</si>
  <si>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</si>
  <si>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</si>
  <si>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</si>
  <si>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</si>
  <si>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</si>
  <si>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</si>
  <si>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</si>
  <si>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</si>
  <si>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</si>
  <si>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</si>
  <si>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</si>
  <si>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</si>
  <si>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</si>
  <si>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</si>
  <si>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</si>
  <si>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</si>
  <si>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</si>
  <si>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</si>
  <si>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</si>
  <si>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</si>
  <si>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</si>
  <si>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</si>
  <si>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</si>
  <si>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</si>
  <si>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</si>
  <si>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</si>
  <si>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</si>
  <si>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</si>
  <si>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</si>
  <si>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</si>
  <si>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</si>
  <si>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</si>
  <si>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</si>
  <si>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</si>
  <si>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</si>
  <si>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</si>
  <si>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</si>
  <si>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</si>
  <si>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</si>
  <si>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</si>
  <si>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</si>
  <si>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</si>
  <si>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</si>
  <si>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</si>
  <si>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</si>
  <si>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</si>
  <si>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</si>
  <si>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</si>
  <si>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</si>
  <si>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</si>
  <si>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</si>
  <si>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</si>
  <si>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</si>
  <si>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</si>
  <si>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</si>
  <si>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</si>
  <si>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</si>
  <si>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</si>
  <si>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</si>
  <si>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</si>
  <si>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</si>
  <si>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</si>
  <si>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</si>
  <si>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</si>
  <si>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</si>
  <si>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</si>
  <si>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</si>
  <si>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</si>
  <si>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</si>
  <si>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</si>
  <si>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</si>
  <si>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</si>
  <si>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</si>
  <si>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</si>
  <si>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</si>
  <si>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</si>
  <si>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</si>
  <si>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</si>
  <si>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</si>
  <si>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</si>
  <si>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</si>
  <si>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</si>
  <si>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</si>
  <si>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</si>
  <si>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</si>
  <si>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</si>
  <si>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</si>
  <si>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</si>
  <si>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</si>
  <si>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</si>
  <si>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</si>
  <si>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</si>
  <si>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</si>
  <si>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</si>
  <si>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</si>
  <si>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</si>
  <si>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</si>
  <si>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</si>
  <si>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</si>
  <si>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</si>
  <si>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</si>
  <si>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</si>
  <si>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</si>
  <si>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</si>
  <si>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</si>
  <si>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</si>
  <si>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</si>
  <si>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</si>
  <si>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</si>
  <si>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</si>
  <si>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</si>
  <si>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</si>
  <si>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</si>
  <si>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</si>
  <si>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</si>
  <si>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</si>
  <si>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</si>
  <si>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</si>
  <si>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</si>
  <si>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</si>
  <si>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</si>
  <si>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</si>
  <si>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</si>
  <si>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</si>
  <si>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</si>
  <si>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</si>
  <si>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</si>
  <si>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</si>
  <si>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</si>
  <si>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</si>
  <si>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</si>
  <si>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</si>
  <si>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</si>
  <si>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</si>
  <si>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</si>
  <si>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</si>
  <si>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</si>
  <si>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</si>
  <si>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</si>
  <si>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</si>
  <si>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</si>
  <si>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</si>
  <si>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</si>
  <si>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</si>
  <si>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</si>
  <si>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</si>
  <si>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</si>
  <si>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</si>
  <si>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</si>
  <si>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</si>
  <si>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</si>
  <si>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</si>
  <si>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</si>
  <si>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</si>
  <si>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</si>
  <si>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</si>
  <si>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</si>
  <si>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</si>
  <si>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</si>
  <si>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</si>
  <si>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</si>
  <si>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</si>
  <si>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</si>
  <si>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</si>
  <si>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</si>
  <si>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</si>
  <si>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</si>
  <si>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</si>
  <si>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</si>
  <si>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</si>
  <si>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</si>
  <si>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</si>
  <si>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</si>
  <si>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</si>
  <si>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</si>
  <si>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</si>
  <si>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</si>
  <si>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</si>
  <si>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</si>
  <si>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</si>
  <si>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</si>
  <si>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</si>
  <si>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</si>
  <si>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</si>
  <si>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</si>
  <si>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</si>
  <si>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</si>
  <si>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</si>
  <si>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</si>
  <si>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</si>
  <si>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</si>
  <si>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</si>
  <si>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</si>
  <si>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</si>
  <si>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</si>
  <si>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</si>
  <si>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</si>
  <si>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</si>
  <si>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</si>
  <si>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</si>
  <si>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</si>
  <si>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</si>
  <si>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</si>
  <si>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</si>
  <si>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</si>
  <si>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</si>
  <si>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</si>
  <si>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</si>
  <si>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</si>
  <si>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</si>
  <si>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</si>
  <si>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</si>
  <si>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</si>
  <si>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</si>
  <si>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</si>
  <si>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</si>
  <si>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</si>
  <si>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</si>
  <si>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</si>
  <si>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</si>
  <si>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</si>
  <si>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</si>
  <si>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</si>
  <si>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</si>
  <si>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</si>
  <si>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</si>
  <si>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</si>
  <si>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</si>
  <si>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</si>
  <si>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</si>
  <si>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</si>
  <si>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</si>
  <si>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</si>
  <si>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</si>
  <si>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</si>
  <si>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</si>
  <si>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</si>
  <si>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</si>
  <si>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</si>
  <si>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</si>
  <si>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</si>
  <si>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</si>
  <si>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</si>
  <si>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</si>
  <si>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</si>
  <si>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</si>
  <si>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</si>
  <si>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</si>
  <si>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</si>
  <si>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</si>
  <si>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</si>
  <si>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</si>
  <si>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</si>
  <si>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</si>
  <si>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</si>
  <si>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</si>
  <si>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</si>
  <si>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</si>
  <si>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</si>
  <si>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</si>
  <si>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</si>
  <si>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</si>
  <si>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</si>
  <si>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</si>
  <si>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</si>
  <si>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</si>
  <si>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</si>
  <si>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</si>
  <si>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</si>
  <si>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</si>
  <si>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</si>
  <si>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</si>
  <si>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</si>
  <si>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</si>
  <si>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</si>
  <si>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</si>
  <si>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</si>
  <si>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</si>
  <si>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</si>
  <si>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</si>
  <si>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</si>
  <si>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</si>
  <si>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</si>
  <si>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</si>
  <si>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</si>
  <si>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</si>
  <si>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</si>
  <si>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</si>
  <si>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</si>
  <si>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</si>
  <si>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</si>
  <si>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</si>
  <si>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</si>
  <si>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</si>
  <si>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</si>
  <si>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</si>
  <si>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</si>
  <si>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</si>
  <si>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</si>
  <si>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</si>
  <si>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</si>
  <si>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</si>
  <si>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</si>
  <si>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</si>
  <si>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</si>
  <si>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</si>
  <si>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</si>
  <si>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</si>
  <si>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</si>
  <si>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</si>
  <si>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</si>
  <si>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</si>
  <si>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</si>
  <si>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</si>
  <si>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</si>
  <si>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</si>
  <si>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</si>
  <si>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</si>
  <si>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</si>
  <si>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</si>
  <si>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</si>
  <si>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</si>
  <si>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</si>
  <si>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</si>
  <si>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</si>
  <si>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</si>
  <si>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</si>
  <si>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</si>
  <si>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</si>
  <si>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</si>
  <si>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</si>
  <si>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</si>
  <si>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</si>
  <si>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</si>
  <si>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</si>
  <si>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</si>
  <si>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</si>
  <si>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</si>
  <si>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</si>
  <si>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</si>
  <si>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</si>
  <si>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</si>
  <si>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</si>
  <si>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</si>
  <si>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</si>
  <si>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</si>
  <si>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</si>
  <si>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</si>
  <si>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</si>
  <si>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</si>
  <si>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</si>
  <si>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</si>
  <si>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</si>
  <si>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</si>
  <si>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</si>
  <si>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</si>
  <si>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</si>
  <si>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</si>
  <si>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</si>
  <si>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</si>
  <si>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</si>
  <si>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</si>
  <si>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</si>
  <si>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</si>
  <si>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</si>
  <si>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</si>
  <si>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</si>
  <si>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</si>
  <si>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</si>
  <si>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</si>
  <si>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</si>
  <si>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</si>
  <si>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</si>
  <si>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</si>
  <si>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</si>
  <si>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</si>
  <si>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</si>
  <si>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</si>
  <si>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</si>
  <si>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</si>
  <si>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</si>
  <si>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</si>
  <si>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</si>
  <si>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</si>
  <si>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</si>
  <si>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</si>
  <si>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</si>
  <si>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</si>
  <si>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</si>
  <si>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</si>
  <si>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</si>
  <si>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</si>
  <si>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</si>
  <si>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</si>
  <si>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</si>
  <si>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</si>
  <si>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</si>
  <si>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</si>
  <si>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</si>
  <si>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</si>
  <si>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</si>
  <si>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</si>
  <si>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</si>
  <si>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</si>
  <si>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</si>
  <si>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</si>
  <si>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</si>
  <si>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</si>
  <si>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</si>
  <si>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</si>
  <si>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</si>
  <si>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</si>
  <si>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</si>
  <si>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</si>
  <si>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</si>
  <si>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</si>
  <si>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</si>
  <si>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</si>
  <si>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</si>
  <si>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</si>
  <si>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</si>
  <si>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</si>
  <si>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</si>
  <si>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</si>
  <si>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</si>
  <si>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</si>
  <si>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</si>
  <si>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</si>
  <si>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</si>
  <si>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</si>
  <si>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</si>
  <si>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</si>
  <si>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</si>
  <si>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</si>
  <si>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</si>
  <si>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</si>
  <si>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</si>
  <si>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</si>
  <si>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</si>
  <si>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</si>
  <si>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</si>
  <si>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</si>
  <si>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</si>
  <si>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</si>
  <si>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</si>
  <si>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</si>
  <si>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</si>
  <si>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</si>
  <si>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</si>
  <si>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</si>
  <si>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</si>
  <si>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</si>
  <si>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</si>
  <si>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</si>
  <si>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</si>
  <si>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</si>
  <si>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</si>
  <si>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</si>
  <si>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</si>
  <si>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</si>
  <si>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</si>
  <si>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</si>
  <si>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</si>
  <si>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</si>
  <si>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</si>
  <si>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</si>
  <si>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</si>
  <si>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</si>
  <si>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</si>
  <si>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</si>
  <si>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</si>
  <si>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</si>
  <si>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</si>
  <si>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</si>
  <si>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</si>
  <si>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</si>
  <si>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</si>
  <si>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</si>
  <si>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</si>
  <si>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</si>
  <si>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</si>
  <si>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</si>
  <si>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</si>
  <si>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</si>
  <si>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</si>
  <si>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</si>
  <si>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</si>
  <si>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</si>
  <si>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</si>
  <si>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</si>
  <si>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</si>
  <si>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</si>
  <si>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</si>
  <si>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</si>
  <si>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</si>
  <si>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</si>
  <si>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</si>
  <si>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</si>
  <si>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</si>
  <si>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</si>
  <si>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</si>
  <si>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</si>
  <si>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</si>
  <si>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</si>
  <si>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</si>
  <si>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</si>
  <si>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</si>
  <si>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</si>
  <si>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</si>
  <si>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</si>
  <si>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</si>
  <si>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</si>
  <si>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</si>
  <si>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</si>
  <si>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</si>
  <si>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</si>
  <si>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</si>
  <si>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</si>
  <si>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</si>
  <si>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</si>
  <si>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</si>
  <si>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</si>
  <si>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</si>
  <si>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</si>
  <si>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</si>
  <si>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</si>
  <si>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</si>
  <si>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</si>
  <si>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</si>
  <si>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</si>
  <si>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</si>
  <si>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</si>
  <si>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</si>
  <si>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</si>
  <si>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</si>
  <si>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</si>
  <si>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</si>
  <si>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</si>
  <si>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</si>
  <si>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</si>
  <si>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</si>
  <si>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</si>
  <si>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</si>
  <si>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</si>
  <si>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</si>
  <si>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</si>
  <si>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</si>
  <si>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</si>
  <si>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</si>
  <si>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</si>
  <si>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</si>
  <si>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</si>
  <si>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</si>
  <si>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</si>
  <si>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</si>
  <si>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</si>
  <si>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</si>
  <si>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</si>
  <si>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</si>
  <si>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</si>
  <si>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</si>
  <si>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</si>
  <si>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</si>
  <si>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</si>
  <si>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</si>
  <si>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</si>
  <si>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</si>
  <si>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</si>
  <si>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</si>
  <si>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</si>
  <si>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</si>
  <si>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</si>
  <si>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</si>
  <si>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</si>
  <si>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</si>
  <si>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</si>
  <si>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</si>
  <si>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</si>
  <si>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</si>
  <si>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</si>
  <si>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</si>
  <si>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</si>
  <si>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</si>
  <si>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</si>
  <si>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</si>
  <si>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</si>
  <si>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</si>
  <si>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</si>
  <si>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</si>
  <si>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</si>
  <si>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</si>
  <si>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</si>
  <si>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</si>
  <si>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</si>
  <si>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</si>
  <si>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</si>
  <si>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</si>
  <si>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</si>
  <si>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</si>
  <si>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</si>
  <si>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</si>
  <si>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</si>
  <si>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</si>
  <si>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</si>
  <si>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</si>
  <si>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</si>
  <si>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</si>
  <si>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</si>
  <si>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</si>
  <si>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</si>
  <si>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</si>
  <si>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</si>
  <si>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</si>
  <si>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</si>
  <si>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</si>
  <si>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</si>
  <si>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</si>
  <si>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</si>
  <si>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</si>
  <si>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</si>
  <si>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</si>
  <si>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</si>
  <si>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</si>
  <si>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</si>
  <si>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</si>
  <si>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</si>
  <si>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</si>
  <si>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</si>
  <si>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</si>
  <si>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</si>
  <si>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</si>
  <si>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</si>
  <si>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</si>
  <si>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</si>
  <si>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</si>
  <si>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</si>
  <si>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</si>
  <si>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</si>
  <si>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</si>
  <si>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</si>
  <si>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</si>
  <si>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</si>
  <si>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</si>
  <si>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</si>
  <si>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</si>
  <si>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</si>
  <si>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</si>
  <si>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</si>
  <si>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</si>
  <si>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</si>
  <si>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</si>
  <si>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</si>
  <si>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</si>
  <si>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</si>
  <si>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</si>
  <si>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</si>
  <si>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</si>
  <si>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</si>
  <si>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</si>
  <si>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</si>
  <si>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</si>
  <si>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</si>
  <si>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</si>
  <si>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</si>
  <si>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</si>
  <si>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</si>
  <si>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</si>
  <si>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</si>
  <si>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</si>
  <si>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</si>
  <si>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</si>
  <si>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</si>
  <si>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</si>
  <si>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</si>
  <si>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</si>
  <si>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</si>
  <si>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</si>
  <si>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</si>
  <si>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</si>
  <si>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</si>
  <si>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</si>
  <si>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</si>
  <si>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</si>
  <si>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</si>
  <si>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</si>
  <si>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</si>
  <si>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</si>
  <si>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</si>
  <si>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</si>
  <si>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</si>
  <si>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</si>
  <si>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</si>
  <si>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</si>
  <si>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</si>
  <si>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</si>
  <si>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</si>
  <si>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</si>
  <si>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</si>
  <si>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</si>
  <si>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</si>
  <si>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</si>
  <si>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</si>
  <si>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</si>
  <si>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</si>
  <si>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</si>
  <si>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</si>
  <si>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</si>
  <si>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</si>
  <si>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</si>
  <si>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</si>
  <si>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</si>
  <si>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</si>
  <si>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</si>
  <si>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</si>
  <si>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</si>
  <si>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</si>
  <si>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</si>
  <si>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</si>
  <si>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</si>
  <si>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</si>
  <si>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</si>
  <si>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</si>
  <si>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</si>
  <si>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</si>
  <si>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</si>
  <si>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</si>
  <si>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</si>
  <si>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</si>
  <si>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</si>
  <si>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</si>
  <si>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</si>
  <si>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</si>
  <si>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</si>
  <si>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</si>
  <si>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</si>
  <si>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</si>
  <si>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</si>
  <si>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</si>
  <si>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</si>
  <si>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</si>
  <si>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</si>
  <si>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</si>
  <si>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</si>
  <si>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</si>
  <si>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</si>
  <si>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</si>
  <si>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</si>
  <si>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</si>
  <si>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</si>
  <si>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</si>
  <si>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</si>
  <si>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</si>
  <si>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</si>
  <si>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</si>
  <si>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</si>
  <si>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</si>
  <si>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</si>
  <si>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</si>
  <si>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</si>
  <si>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</si>
  <si>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</si>
  <si>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</si>
  <si>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</si>
  <si>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</si>
  <si>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</si>
  <si>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</si>
  <si>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</si>
  <si>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</si>
  <si>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</si>
  <si>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</si>
  <si>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</si>
  <si>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</si>
  <si>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</si>
  <si>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</si>
  <si>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</si>
  <si>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</si>
  <si>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</si>
  <si>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</si>
  <si>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</si>
  <si>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</si>
  <si>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</si>
  <si>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</si>
  <si>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</si>
  <si>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</si>
  <si>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</si>
  <si>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</si>
  <si>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</si>
  <si>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</si>
  <si>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</si>
  <si>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</si>
  <si>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</si>
  <si>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</si>
  <si>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</si>
  <si>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</si>
  <si>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</si>
  <si>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</si>
  <si>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</si>
  <si>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</si>
  <si>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</si>
  <si>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</si>
  <si>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</si>
  <si>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</si>
  <si>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</si>
  <si>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</si>
  <si>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</si>
  <si>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</si>
  <si>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</si>
  <si>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</si>
  <si>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</si>
  <si>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</si>
  <si>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</si>
  <si>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</si>
  <si>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</si>
  <si>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</si>
  <si>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</si>
  <si>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</si>
  <si>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</si>
  <si>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</si>
  <si>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</si>
  <si>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</si>
  <si>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</si>
  <si>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</si>
  <si>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</si>
  <si>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</si>
  <si>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</si>
  <si>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</si>
  <si>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</si>
  <si>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</si>
  <si>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</si>
  <si>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</si>
  <si>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</si>
  <si>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</si>
  <si>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</si>
  <si>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</si>
  <si>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</si>
  <si>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</si>
  <si>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</si>
  <si>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</si>
  <si>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</si>
  <si>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</si>
  <si>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</si>
  <si>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</si>
  <si>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</si>
  <si>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</si>
  <si>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</si>
  <si>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</si>
  <si>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</si>
  <si>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</si>
  <si>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</si>
  <si>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</si>
  <si>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</si>
  <si>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</si>
  <si>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</si>
  <si>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</si>
  <si>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</si>
  <si>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</si>
  <si>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</si>
  <si>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</si>
  <si>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</si>
  <si>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</si>
  <si>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</si>
  <si>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</si>
  <si>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</si>
  <si>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</si>
  <si>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</si>
  <si>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</si>
  <si>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</si>
  <si>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</si>
  <si>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</si>
  <si>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</si>
  <si>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</si>
  <si>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</si>
  <si>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</si>
  <si>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</si>
  <si>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</si>
  <si>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</si>
  <si>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</si>
  <si>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</si>
  <si>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</si>
  <si>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</si>
  <si>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</si>
  <si>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</si>
  <si>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</si>
  <si>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</si>
  <si>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</si>
  <si>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</si>
  <si>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</si>
  <si>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</si>
  <si>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</si>
  <si>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</si>
  <si>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</si>
  <si>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</si>
  <si>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</si>
  <si>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</si>
  <si>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</si>
  <si>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</si>
  <si>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</si>
  <si>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</si>
  <si>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</si>
  <si>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</si>
  <si>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</si>
  <si>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</si>
  <si>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</si>
  <si>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</si>
  <si>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</si>
  <si>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</si>
  <si>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</si>
  <si>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</si>
  <si>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</si>
  <si>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</si>
  <si>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</si>
  <si>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</si>
  <si>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</si>
  <si>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</si>
  <si>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</si>
  <si>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</si>
  <si>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</si>
  <si>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</si>
  <si>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</si>
  <si>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</si>
  <si>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</si>
  <si>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</si>
  <si>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</si>
  <si>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</si>
  <si>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</si>
  <si>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</si>
  <si>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</si>
  <si>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</si>
  <si>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</si>
  <si>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</si>
  <si>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</si>
  <si>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</si>
  <si>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</si>
  <si>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</si>
  <si>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</si>
  <si>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</si>
  <si>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</si>
  <si>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</si>
  <si>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</si>
  <si>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</si>
  <si>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</si>
  <si>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</si>
  <si>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</si>
  <si>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</si>
  <si>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</si>
  <si>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</si>
  <si>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</si>
  <si>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</si>
  <si>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</si>
  <si>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</si>
  <si>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</si>
  <si>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</si>
  <si>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</si>
  <si>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</si>
  <si>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</si>
  <si>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</si>
  <si>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</si>
  <si>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</si>
  <si>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</si>
  <si>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</si>
  <si>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</si>
  <si>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</si>
  <si>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</si>
  <si>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</si>
  <si>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</si>
  <si>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</si>
  <si>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</si>
  <si>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</si>
  <si>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</si>
  <si>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</si>
  <si>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</si>
  <si>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</si>
  <si>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</si>
  <si>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</si>
  <si>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</si>
  <si>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</si>
  <si>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</si>
  <si>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</si>
  <si>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</si>
  <si>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</si>
  <si>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</si>
  <si>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</si>
  <si>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</si>
  <si>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</si>
  <si>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</si>
  <si>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</si>
  <si>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</si>
  <si>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</si>
  <si>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</si>
  <si>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</si>
  <si>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</si>
  <si>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</si>
  <si>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</si>
  <si>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</si>
  <si>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</si>
  <si>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</si>
  <si>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</si>
  <si>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</si>
  <si>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</si>
  <si>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</si>
  <si>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</si>
  <si>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</si>
  <si>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</si>
  <si>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</si>
  <si>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</si>
  <si>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</si>
  <si>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</si>
  <si>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</si>
  <si>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</si>
  <si>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</si>
  <si>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</si>
  <si>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</si>
  <si>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</si>
  <si>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</si>
  <si>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</si>
  <si>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</si>
  <si>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</si>
  <si>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</si>
  <si>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</si>
  <si>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</si>
  <si>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</si>
  <si>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</si>
  <si>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</si>
  <si>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</si>
  <si>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</si>
  <si>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</si>
  <si>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</si>
  <si>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</si>
  <si>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</si>
  <si>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</si>
  <si>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</si>
  <si>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</si>
  <si>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</si>
  <si>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</si>
  <si>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</si>
  <si>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</si>
  <si>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</si>
  <si>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</si>
  <si>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</si>
  <si>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</si>
  <si>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</si>
  <si>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</si>
  <si>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</si>
  <si>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</si>
  <si>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</si>
  <si>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</si>
  <si>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</si>
  <si>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</si>
  <si>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</si>
  <si>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</si>
  <si>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</si>
  <si>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</si>
  <si>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</si>
  <si>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</si>
  <si>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</si>
  <si>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</si>
  <si>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</si>
  <si>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</si>
  <si>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</si>
  <si>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</si>
  <si>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</si>
  <si>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</si>
  <si>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</si>
  <si>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</si>
  <si>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</si>
  <si>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</si>
  <si>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</si>
  <si>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</si>
  <si>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</si>
  <si>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</si>
  <si>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</si>
  <si>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</si>
  <si>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</si>
  <si>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</si>
  <si>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</si>
  <si>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</si>
  <si>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</si>
  <si>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</si>
  <si>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</si>
  <si>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</si>
  <si>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</si>
  <si>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</si>
  <si>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</si>
  <si>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</si>
  <si>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</si>
  <si>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</si>
  <si>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</si>
  <si>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</si>
  <si>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</si>
  <si>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</si>
  <si>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</si>
  <si>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</si>
  <si>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</si>
  <si>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</si>
  <si>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</si>
  <si>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</si>
  <si>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</si>
  <si>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</si>
  <si>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</si>
  <si>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</si>
  <si>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</si>
  <si>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</si>
  <si>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</si>
  <si>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</si>
  <si>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</si>
  <si>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</si>
  <si>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</si>
  <si>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</si>
  <si>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</si>
  <si>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</si>
  <si>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</si>
  <si>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</si>
  <si>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</si>
  <si>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</si>
  <si>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</si>
  <si>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</si>
  <si>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</si>
  <si>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</si>
  <si>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</si>
  <si>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</si>
  <si>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</si>
  <si>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</si>
  <si>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</si>
  <si>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</si>
  <si>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</si>
  <si>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</si>
  <si>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</si>
  <si>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</si>
  <si>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</si>
  <si>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</si>
  <si>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</si>
  <si>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</si>
  <si>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</si>
  <si>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</si>
  <si>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</si>
  <si>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</si>
  <si>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</si>
  <si>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</si>
  <si>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</si>
  <si>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</si>
  <si>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</si>
  <si>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</si>
  <si>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</si>
  <si>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</si>
  <si>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</si>
  <si>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</si>
  <si>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</si>
  <si>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</si>
  <si>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</si>
  <si>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</si>
  <si>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</si>
  <si>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</si>
  <si>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</si>
  <si>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</si>
  <si>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</si>
  <si>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</si>
  <si>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</si>
  <si>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</si>
  <si>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</si>
  <si>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</si>
  <si>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</si>
  <si>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</si>
  <si>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</si>
  <si>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</si>
  <si>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</si>
  <si>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</si>
  <si>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</si>
  <si>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</si>
  <si>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</si>
  <si>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</si>
  <si>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</si>
  <si>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</si>
  <si>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</si>
  <si>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</si>
  <si>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</si>
  <si>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</si>
  <si>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</si>
  <si>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</si>
  <si>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</si>
  <si>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</si>
  <si>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</si>
  <si>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</si>
  <si>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</si>
  <si>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</si>
  <si>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</si>
  <si>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</si>
  <si>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</si>
  <si>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</si>
  <si>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</si>
  <si>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</si>
  <si>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</si>
  <si>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</si>
  <si>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</si>
  <si>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</si>
  <si>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</si>
  <si>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</si>
  <si>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</si>
  <si>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</si>
  <si>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</si>
  <si>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</si>
  <si>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</si>
  <si>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</si>
  <si>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</si>
  <si>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</si>
  <si>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</si>
  <si>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</si>
  <si>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</si>
  <si>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</si>
  <si>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</si>
  <si>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</si>
  <si>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</si>
  <si>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</si>
  <si>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</si>
  <si>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</si>
  <si>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</si>
  <si>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</si>
  <si>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</si>
  <si>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</si>
  <si>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</si>
  <si>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</si>
  <si>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</si>
  <si>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</si>
  <si>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</si>
  <si>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</si>
  <si>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</si>
  <si>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</si>
  <si>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</si>
  <si>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</si>
  <si>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</si>
  <si>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</si>
  <si>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</si>
  <si>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</si>
  <si>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</si>
  <si>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</si>
  <si>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</si>
  <si>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</si>
  <si>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</si>
  <si>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</si>
  <si>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</si>
  <si>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</si>
  <si>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</si>
  <si>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</si>
  <si>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</si>
  <si>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</si>
  <si>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</si>
  <si>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</si>
  <si>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</si>
  <si>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</si>
  <si>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</si>
  <si>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</si>
  <si>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</si>
  <si>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</si>
  <si>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</si>
  <si>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</si>
  <si>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</si>
  <si>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</si>
  <si>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</si>
  <si>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</si>
  <si>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</si>
  <si>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</si>
  <si>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</si>
  <si>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</si>
  <si>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</si>
  <si>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</si>
  <si>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</si>
  <si>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</si>
  <si>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</si>
  <si>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</si>
  <si>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</si>
  <si>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</si>
  <si>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</si>
  <si>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</si>
  <si>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</si>
  <si>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</si>
  <si>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</si>
  <si>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</si>
  <si>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</si>
  <si>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</si>
  <si>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</si>
  <si>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</si>
  <si>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</si>
  <si>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</si>
  <si>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</si>
  <si>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</si>
  <si>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</si>
  <si>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</si>
  <si>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</si>
  <si>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</si>
  <si>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</si>
  <si>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</si>
  <si>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</si>
  <si>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</si>
  <si>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</si>
  <si>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</si>
  <si>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</si>
  <si>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</si>
  <si>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</si>
  <si>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</si>
  <si>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</si>
  <si>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</si>
  <si>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</si>
  <si>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</si>
  <si>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</si>
  <si>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</si>
  <si>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</si>
  <si>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</si>
  <si>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</si>
  <si>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</si>
  <si>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</si>
  <si>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</si>
  <si>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</si>
  <si>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</si>
  <si>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</si>
  <si>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</si>
  <si>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</si>
  <si>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</si>
  <si>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</si>
  <si>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</si>
  <si>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</si>
  <si>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</si>
  <si>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</si>
  <si>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</si>
  <si>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</si>
  <si>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</si>
  <si>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</si>
  <si>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</si>
  <si>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</si>
  <si>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</si>
  <si>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</si>
  <si>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</si>
  <si>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</si>
  <si>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</si>
  <si>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</si>
  <si>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</si>
  <si>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</si>
  <si>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</si>
  <si>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</si>
  <si>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</si>
  <si>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</si>
  <si>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</si>
  <si>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</si>
  <si>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</si>
  <si>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</si>
  <si>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</si>
  <si>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</si>
  <si>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</si>
  <si>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</si>
  <si>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</si>
  <si>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</si>
  <si>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</si>
  <si>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</si>
  <si>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</si>
  <si>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</si>
  <si>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</si>
  <si>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</si>
  <si>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</si>
  <si>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</si>
  <si>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</si>
  <si>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</si>
  <si>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</si>
  <si>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</si>
  <si>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</si>
  <si>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</si>
  <si>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</si>
  <si>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</si>
  <si>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</si>
  <si>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</si>
  <si>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</si>
  <si>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</si>
  <si>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</si>
  <si>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</si>
  <si>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</si>
  <si>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</si>
  <si>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</si>
  <si>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</si>
  <si>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</si>
  <si>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</si>
  <si>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</si>
  <si>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</si>
  <si>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</si>
  <si>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</si>
  <si>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</si>
  <si>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</si>
  <si>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</si>
  <si>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</si>
  <si>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</si>
  <si>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</si>
  <si>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</si>
  <si>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</si>
  <si>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</si>
  <si>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</si>
  <si>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</si>
  <si>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</si>
  <si>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</si>
  <si>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</si>
  <si>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</si>
  <si>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</si>
  <si>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</si>
  <si>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</si>
  <si>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</si>
  <si>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</si>
  <si>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</si>
  <si>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</si>
  <si>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</si>
  <si>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</si>
  <si>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</si>
  <si>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</si>
  <si>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</si>
  <si>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</si>
  <si>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</si>
  <si>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</si>
  <si>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</si>
  <si>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</si>
  <si>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</si>
  <si>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</si>
  <si>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</si>
  <si>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</si>
  <si>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</si>
  <si>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</si>
  <si>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</si>
  <si>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</si>
  <si>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</si>
  <si>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</si>
  <si>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</si>
  <si>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</si>
  <si>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</si>
  <si>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</si>
  <si>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</si>
  <si>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</si>
  <si>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</si>
  <si>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</si>
  <si>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</si>
  <si>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</si>
  <si>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</si>
  <si>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</si>
  <si>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</si>
  <si>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</si>
  <si>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</si>
  <si>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</si>
  <si>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</si>
  <si>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</si>
  <si>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</si>
  <si>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</si>
  <si>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</si>
  <si>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</si>
  <si>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</si>
  <si>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</si>
  <si>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</si>
  <si>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</si>
  <si>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</si>
  <si>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</si>
  <si>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</si>
  <si>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</si>
  <si>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</si>
  <si>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</si>
  <si>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</si>
  <si>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</si>
  <si>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</si>
  <si>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</si>
  <si>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</si>
  <si>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</si>
  <si>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</si>
  <si>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</si>
  <si>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</si>
  <si>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</si>
  <si>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</si>
  <si>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</si>
  <si>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</si>
  <si>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</si>
  <si>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</si>
  <si>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</si>
  <si>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</si>
  <si>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</si>
  <si>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</si>
  <si>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</si>
  <si>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</si>
  <si>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</si>
  <si>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</si>
  <si>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</si>
  <si>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</si>
  <si>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</si>
  <si>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</si>
  <si>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</si>
  <si>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</si>
  <si>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</si>
  <si>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</si>
  <si>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</si>
  <si>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</si>
  <si>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</si>
  <si>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</si>
  <si>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</si>
  <si>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</si>
  <si>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</si>
  <si>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</si>
  <si>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</si>
  <si>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</si>
  <si>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</si>
  <si>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</si>
  <si>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</si>
  <si>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</si>
  <si>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</si>
  <si>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</si>
  <si>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</si>
  <si>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</si>
  <si>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</si>
  <si>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</si>
  <si>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</si>
  <si>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</si>
  <si>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</si>
  <si>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</si>
  <si>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</si>
  <si>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</si>
  <si>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</si>
  <si>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</si>
  <si>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</si>
  <si>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</si>
  <si>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</si>
  <si>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</si>
  <si>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</si>
  <si>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</si>
  <si>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</si>
  <si>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</si>
  <si>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</si>
  <si>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</si>
  <si>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</si>
  <si>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</si>
  <si>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</si>
  <si>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</si>
  <si>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</si>
  <si>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</si>
  <si>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</si>
  <si>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</si>
  <si>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</si>
  <si>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</si>
  <si>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</si>
  <si>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</si>
  <si>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</si>
  <si>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</si>
  <si>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</si>
  <si>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</si>
  <si>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</si>
  <si>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</si>
  <si>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</si>
  <si>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</si>
  <si>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</si>
  <si>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</si>
  <si>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</si>
  <si>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</si>
  <si>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</si>
  <si>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</si>
  <si>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</si>
  <si>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</si>
  <si>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</si>
  <si>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</si>
  <si>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</si>
  <si>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</si>
  <si>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</si>
  <si>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</si>
  <si>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</si>
  <si>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</si>
  <si>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</si>
  <si>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</si>
  <si>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</si>
  <si>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</si>
  <si>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</si>
  <si>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</si>
  <si>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</si>
  <si>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</si>
  <si>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</si>
  <si>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</si>
  <si>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</si>
  <si>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</si>
  <si>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</si>
  <si>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</si>
  <si>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</si>
  <si>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</si>
  <si>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</si>
  <si>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</si>
  <si>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</si>
  <si>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</si>
  <si>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</si>
  <si>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</si>
  <si>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</si>
  <si>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</si>
  <si>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</si>
  <si>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</si>
  <si>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</si>
  <si>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</si>
  <si>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</si>
  <si>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</si>
  <si>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</si>
  <si>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</si>
  <si>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</si>
  <si>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</si>
  <si>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</si>
  <si>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</si>
  <si>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</si>
  <si>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</si>
  <si>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</si>
  <si>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</si>
  <si>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</si>
  <si>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</si>
  <si>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</si>
  <si>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</si>
  <si>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</si>
  <si>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</si>
  <si>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</si>
  <si>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</si>
  <si>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</si>
  <si>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</si>
  <si>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</si>
  <si>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</si>
  <si>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</si>
  <si>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</si>
  <si>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</si>
  <si>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</si>
  <si>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</si>
  <si>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</si>
  <si>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</si>
  <si>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</si>
  <si>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</si>
  <si>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</si>
  <si>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</si>
  <si>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</si>
  <si>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</si>
  <si>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</si>
  <si>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</si>
  <si>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</si>
  <si>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</si>
  <si>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</si>
  <si>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</si>
  <si>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</si>
  <si>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</si>
  <si>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</si>
  <si>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</si>
  <si>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</si>
  <si>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</si>
  <si>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</si>
  <si>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</si>
  <si>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</si>
  <si>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</si>
  <si>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</si>
  <si>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</si>
  <si>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</si>
  <si>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</si>
  <si>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</si>
  <si>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</si>
  <si>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</si>
  <si>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</si>
  <si>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</si>
  <si>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</si>
  <si>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</si>
  <si>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</si>
  <si>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</si>
  <si>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</si>
  <si>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</si>
  <si>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</si>
  <si>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</si>
  <si>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</si>
  <si>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</si>
  <si>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</si>
  <si>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</si>
  <si>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</si>
  <si>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</si>
  <si>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</si>
  <si>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</si>
  <si>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</si>
  <si>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</si>
  <si>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</si>
  <si>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</si>
  <si>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</si>
  <si>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</si>
  <si>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</si>
  <si>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</si>
  <si>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</si>
  <si>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</si>
  <si>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</si>
  <si>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</si>
  <si>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</si>
  <si>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</si>
  <si>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</si>
  <si>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</si>
  <si>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</si>
  <si>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</si>
  <si>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</si>
  <si>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</si>
  <si>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</si>
  <si>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</si>
  <si>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</si>
  <si>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</si>
  <si>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</si>
  <si>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</si>
  <si>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</si>
  <si>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</si>
  <si>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</si>
  <si>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</si>
  <si>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</si>
  <si>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</si>
  <si>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</si>
  <si>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</si>
  <si>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</si>
  <si>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</si>
  <si>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</si>
  <si>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</si>
  <si>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</si>
  <si>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</si>
  <si>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</si>
  <si>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</si>
  <si>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</si>
  <si>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</si>
  <si>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</si>
  <si>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</si>
  <si>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</si>
  <si>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</si>
  <si>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</si>
  <si>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</si>
  <si>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</si>
  <si>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</si>
  <si>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</si>
  <si>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</si>
  <si>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</si>
  <si>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</si>
  <si>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</si>
  <si>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</si>
  <si>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</si>
  <si>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</si>
  <si>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</si>
  <si>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</si>
  <si>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</si>
  <si>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</si>
  <si>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</si>
  <si>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</si>
  <si>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</si>
  <si>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</si>
  <si>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</si>
  <si>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</si>
  <si>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</si>
  <si>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</si>
  <si>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</si>
  <si>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</si>
  <si>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</si>
  <si>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</si>
  <si>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</si>
  <si>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</si>
  <si>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</si>
  <si>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</si>
  <si>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</si>
  <si>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</si>
  <si>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</si>
  <si>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</si>
  <si>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</si>
  <si>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</si>
  <si>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</si>
  <si>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</si>
  <si>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</si>
  <si>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</si>
  <si>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</si>
  <si>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</si>
  <si>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</si>
  <si>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</si>
  <si>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</si>
  <si>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</si>
  <si>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</si>
  <si>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</si>
  <si>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</si>
  <si>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</si>
  <si>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</si>
  <si>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</si>
  <si>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</si>
  <si>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</si>
  <si>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</si>
  <si>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</si>
  <si>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</si>
  <si>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</si>
  <si>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</si>
  <si>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</si>
  <si>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</si>
  <si>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</si>
  <si>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</si>
  <si>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</si>
  <si>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</si>
  <si>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</si>
  <si>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</si>
  <si>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</si>
  <si>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</si>
  <si>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</si>
  <si>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</si>
  <si>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</si>
  <si>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</si>
  <si>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</si>
  <si>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</si>
  <si>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</si>
  <si>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</si>
  <si>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</si>
  <si>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</si>
  <si>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</si>
  <si>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</si>
  <si>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</si>
  <si>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</si>
  <si>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</si>
  <si>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</si>
  <si>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</si>
  <si>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</si>
  <si>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</si>
  <si>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</si>
  <si>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</si>
  <si>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</si>
  <si>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</si>
  <si>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</si>
  <si>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</si>
  <si>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</si>
  <si>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</si>
  <si>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</si>
  <si>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</si>
  <si>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</si>
  <si>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</si>
  <si>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</si>
  <si>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</si>
  <si>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</si>
  <si>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</si>
  <si>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</si>
  <si>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</si>
  <si>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</si>
  <si>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</si>
  <si>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</si>
  <si>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</si>
  <si>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</si>
  <si>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</si>
  <si>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</si>
  <si>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</si>
  <si>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</si>
  <si>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</si>
  <si>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</si>
  <si>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</si>
  <si>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</si>
  <si>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</si>
  <si>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</si>
  <si>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</si>
  <si>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</si>
  <si>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</si>
  <si>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</si>
  <si>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</si>
  <si>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</si>
  <si>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</si>
  <si>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</si>
  <si>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</si>
  <si>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</si>
  <si>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</si>
  <si>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</si>
  <si>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</si>
  <si>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</si>
  <si>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</si>
  <si>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</si>
  <si>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</si>
  <si>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</si>
  <si>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</si>
  <si>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</si>
  <si>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</si>
  <si>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</si>
  <si>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</si>
  <si>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</si>
  <si>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</si>
  <si>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</si>
  <si>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</si>
  <si>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</si>
  <si>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</si>
  <si>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</si>
  <si>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</si>
  <si>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</si>
  <si>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</si>
  <si>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</si>
  <si>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</si>
  <si>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</si>
  <si>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</si>
  <si>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</si>
  <si>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</si>
  <si>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</si>
  <si>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</si>
  <si>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</si>
  <si>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</si>
  <si>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</si>
  <si>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</si>
  <si>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</si>
  <si>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</si>
  <si>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</si>
  <si>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</si>
  <si>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</si>
  <si>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</si>
  <si>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</si>
  <si>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</si>
  <si>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</si>
  <si>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</si>
  <si>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</si>
  <si>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</si>
  <si>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</si>
  <si>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</si>
  <si>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</si>
  <si>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</si>
  <si>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</si>
  <si>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</si>
  <si>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</si>
  <si>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</si>
  <si>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</si>
  <si>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</si>
  <si>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</si>
  <si>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</si>
  <si>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</si>
  <si>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</si>
  <si>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</si>
  <si>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</si>
  <si>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</si>
  <si>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</si>
  <si>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</si>
  <si>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</si>
  <si>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</si>
  <si>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</si>
  <si>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</si>
  <si>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</si>
  <si>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</si>
  <si>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</si>
  <si>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</si>
  <si>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</si>
  <si>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</si>
  <si>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</si>
  <si>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</si>
  <si>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</si>
  <si>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</si>
  <si>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</si>
  <si>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</si>
  <si>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</si>
  <si>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</si>
  <si>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</si>
  <si>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</si>
  <si>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</si>
  <si>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</si>
  <si>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</si>
  <si>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</si>
  <si>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</si>
  <si>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</si>
  <si>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</si>
  <si>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</si>
  <si>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</si>
  <si>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</si>
  <si>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</si>
  <si>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</si>
  <si>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</si>
  <si>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</si>
  <si>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</si>
  <si>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</si>
  <si>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</si>
  <si>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</si>
  <si>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</si>
  <si>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</si>
  <si>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</si>
  <si>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</si>
  <si>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</si>
  <si>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</si>
  <si>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</si>
  <si>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</si>
  <si>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</si>
  <si>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</si>
  <si>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</si>
  <si>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</si>
  <si>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</si>
  <si>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</si>
  <si>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</si>
  <si>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</si>
  <si>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</si>
  <si>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</si>
  <si>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</si>
  <si>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</si>
  <si>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</si>
  <si>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</si>
  <si>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</si>
  <si>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</si>
  <si>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</si>
  <si>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</si>
  <si>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</si>
  <si>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</si>
  <si>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</si>
  <si>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</si>
  <si>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</si>
  <si>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</si>
  <si>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</si>
  <si>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</si>
  <si>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</si>
  <si>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</si>
  <si>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</si>
  <si>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</si>
  <si>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</si>
  <si>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</si>
  <si>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</si>
  <si>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</si>
  <si>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</si>
  <si>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</si>
  <si>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</si>
  <si>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</si>
  <si>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</si>
  <si>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</si>
  <si>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</si>
  <si>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</si>
  <si>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</si>
  <si>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</si>
  <si>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</si>
  <si>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</si>
  <si>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</si>
  <si>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</si>
  <si>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</si>
  <si>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</si>
  <si>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</si>
  <si>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</si>
  <si>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</si>
  <si>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</si>
  <si>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</si>
  <si>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</si>
  <si>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</si>
  <si>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</si>
  <si>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</si>
  <si>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</si>
  <si>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</si>
  <si>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</si>
  <si>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</si>
  <si>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</si>
  <si>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</si>
  <si>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</si>
  <si>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</si>
  <si>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</si>
  <si>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</si>
  <si>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</si>
  <si>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</si>
  <si>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</si>
  <si>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</si>
  <si>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</si>
  <si>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</si>
  <si>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</si>
  <si>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</si>
  <si>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</si>
  <si>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</si>
  <si>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</si>
  <si>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</si>
  <si>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</si>
  <si>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</si>
  <si>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</si>
  <si>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</si>
  <si>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</si>
  <si>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</si>
  <si>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</si>
  <si>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</si>
  <si>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</si>
  <si>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</si>
  <si>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</si>
  <si>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</si>
  <si>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</si>
  <si>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</si>
  <si>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</si>
  <si>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</si>
  <si>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</si>
  <si>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</si>
  <si>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</si>
  <si>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</si>
  <si>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</si>
  <si>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</si>
  <si>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</si>
  <si>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</si>
  <si>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</si>
  <si>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</si>
  <si>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</si>
  <si>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</si>
  <si>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</si>
  <si>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</si>
  <si>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</si>
  <si>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</si>
  <si>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</si>
  <si>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</si>
  <si>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</si>
  <si>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</si>
  <si>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</si>
  <si>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</si>
  <si>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</si>
  <si>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</si>
  <si>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</si>
  <si>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</si>
  <si>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</si>
  <si>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</si>
  <si>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</si>
  <si>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</si>
  <si>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</si>
  <si>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</si>
  <si>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</si>
  <si>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</si>
  <si>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</si>
  <si>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</si>
  <si>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</si>
  <si>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</si>
  <si>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</si>
  <si>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</si>
  <si>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</si>
  <si>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</si>
  <si>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</si>
  <si>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</si>
  <si>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</si>
  <si>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</si>
  <si>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</si>
  <si>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</si>
  <si>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</si>
  <si>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</si>
  <si>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</si>
  <si>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</si>
  <si>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</si>
  <si>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</si>
  <si>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</si>
  <si>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</si>
  <si>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</si>
  <si>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</si>
  <si>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</si>
  <si>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</si>
  <si>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</si>
  <si>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</si>
  <si>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</si>
  <si>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</si>
  <si>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</si>
  <si>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</si>
  <si>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</si>
  <si>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</si>
  <si>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</si>
  <si>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</si>
  <si>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</si>
  <si>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</si>
  <si>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</si>
  <si>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</si>
  <si>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</si>
  <si>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</si>
  <si>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</si>
  <si>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</si>
  <si>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</si>
  <si>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</si>
  <si>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</si>
  <si>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</si>
  <si>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</si>
  <si>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</si>
  <si>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</si>
  <si>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</si>
  <si>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</si>
  <si>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</si>
  <si>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</si>
  <si>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</si>
  <si>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</si>
  <si>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</si>
  <si>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</si>
  <si>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</si>
  <si>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</si>
  <si>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</si>
  <si>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</si>
  <si>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</si>
  <si>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</si>
  <si>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</si>
  <si>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</si>
  <si>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</si>
  <si>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</si>
  <si>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</si>
  <si>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</si>
  <si>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</si>
  <si>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</si>
  <si>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</si>
  <si>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</si>
  <si>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</si>
  <si>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</si>
  <si>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</si>
  <si>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</si>
  <si>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</si>
  <si>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</si>
  <si>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</si>
  <si>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</si>
  <si>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</si>
  <si>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</si>
  <si>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</si>
  <si>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</si>
  <si>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</si>
  <si>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</si>
  <si>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</si>
  <si>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</si>
  <si>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</si>
  <si>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</si>
  <si>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</si>
  <si>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</si>
  <si>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</si>
  <si>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</si>
  <si>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</si>
  <si>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</si>
  <si>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</si>
  <si>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</si>
  <si>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</si>
  <si>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</si>
  <si>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</si>
  <si>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</si>
  <si>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</si>
  <si>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</si>
  <si>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</si>
  <si>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</si>
  <si>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</si>
  <si>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</si>
  <si>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</si>
  <si>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</si>
  <si>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</si>
  <si>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</si>
  <si>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</si>
  <si>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</si>
  <si>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</si>
  <si>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</si>
  <si>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</si>
  <si>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</si>
  <si>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</si>
  <si>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</si>
  <si>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</si>
  <si>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</si>
  <si>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</si>
  <si>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</si>
  <si>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</si>
  <si>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</si>
  <si>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</si>
  <si>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</si>
  <si>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</si>
  <si>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</si>
  <si>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</si>
  <si>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</si>
  <si>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</si>
  <si>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</si>
  <si>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</si>
  <si>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</si>
  <si>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</si>
  <si>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</si>
  <si>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</si>
  <si>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</si>
  <si>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</si>
  <si>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</si>
  <si>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</si>
  <si>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</si>
  <si>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</si>
  <si>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</si>
  <si>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</si>
  <si>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</si>
  <si>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</si>
  <si>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</si>
  <si>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</si>
  <si>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</si>
  <si>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</si>
  <si>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</si>
  <si>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</si>
  <si>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</si>
  <si>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</si>
  <si>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</si>
  <si>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</si>
  <si>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</si>
  <si>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</si>
  <si>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</si>
  <si>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</si>
  <si>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</si>
  <si>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</si>
  <si>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</si>
  <si>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</si>
  <si>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</si>
  <si>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</si>
  <si>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</si>
  <si>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</si>
  <si>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</si>
  <si>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</si>
  <si>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</si>
  <si>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</si>
  <si>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</si>
  <si>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</si>
  <si>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</si>
  <si>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</si>
  <si>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</si>
  <si>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</si>
  <si>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</si>
  <si>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</si>
  <si>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</si>
  <si>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</si>
  <si>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</si>
  <si>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</si>
  <si>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</si>
  <si>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</si>
  <si>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</si>
  <si>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</si>
  <si>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</si>
  <si>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</si>
  <si>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</si>
  <si>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</si>
  <si>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</si>
  <si>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</si>
  <si>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</si>
  <si>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</si>
  <si>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</si>
  <si>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</si>
  <si>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</si>
  <si>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</si>
  <si>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</si>
  <si>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</si>
  <si>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</si>
  <si>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</si>
  <si>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</si>
  <si>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</si>
  <si>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</si>
  <si>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</si>
  <si>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</si>
  <si>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</si>
  <si>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</si>
  <si>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</si>
  <si>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</si>
  <si>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</si>
  <si>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</si>
  <si>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</si>
  <si>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</si>
  <si>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</si>
  <si>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</si>
  <si>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</si>
  <si>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</si>
  <si>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</si>
  <si>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</si>
  <si>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</si>
  <si>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</si>
  <si>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</si>
  <si>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</si>
  <si>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</si>
  <si>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</si>
  <si>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</si>
  <si>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</si>
  <si>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</si>
  <si>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</si>
  <si>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</si>
  <si>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</si>
  <si>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</si>
  <si>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</si>
  <si>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</si>
  <si>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</si>
  <si>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</si>
  <si>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</si>
  <si>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</si>
  <si>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</si>
  <si>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</si>
  <si>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</si>
  <si>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</si>
  <si>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</si>
  <si>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</si>
  <si>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</si>
  <si>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</si>
  <si>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</si>
  <si>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</si>
  <si>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</si>
  <si>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</si>
  <si>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</si>
  <si>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</si>
  <si>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</si>
  <si>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</si>
  <si>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</si>
  <si>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</si>
  <si>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</si>
  <si>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</si>
  <si>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</si>
  <si>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</si>
  <si>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</si>
  <si>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</si>
  <si>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</si>
  <si>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</si>
  <si>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</si>
  <si>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</si>
  <si>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</si>
  <si>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</si>
  <si>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</si>
  <si>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</si>
  <si>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</si>
  <si>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</si>
  <si>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</si>
  <si>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</si>
  <si>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</si>
  <si>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</si>
  <si>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</si>
  <si>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</si>
  <si>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</si>
  <si>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</si>
  <si>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</si>
  <si>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</si>
  <si>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</si>
  <si>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</si>
  <si>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</si>
  <si>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</si>
  <si>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</si>
  <si>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</si>
  <si>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</si>
  <si>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</si>
  <si>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</si>
  <si>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</si>
  <si>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</si>
  <si>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</si>
  <si>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</si>
  <si>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</si>
  <si>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</si>
  <si>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</si>
  <si>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</si>
  <si>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</si>
  <si>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</si>
  <si>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</si>
  <si>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</si>
  <si>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</si>
  <si>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</si>
  <si>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</si>
  <si>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</si>
  <si>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</si>
  <si>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</si>
  <si>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</si>
  <si>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</si>
  <si>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</si>
  <si>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</si>
  <si>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</si>
  <si>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</si>
  <si>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</si>
  <si>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</si>
  <si>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</si>
  <si>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</si>
  <si>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</si>
  <si>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</si>
  <si>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</si>
  <si>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</si>
  <si>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</si>
  <si>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</si>
  <si>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</si>
  <si>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</si>
  <si>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</si>
  <si>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</si>
  <si>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</si>
  <si>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</si>
  <si>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</si>
  <si>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</si>
  <si>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</si>
  <si>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</si>
  <si>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</si>
  <si>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</si>
  <si>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</si>
  <si>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</si>
  <si>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</si>
  <si>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</si>
  <si>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</si>
  <si>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</si>
  <si>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</si>
  <si>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</si>
  <si>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</si>
  <si>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</si>
  <si>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</si>
  <si>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</si>
  <si>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</si>
  <si>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</si>
  <si>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</si>
  <si>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</si>
  <si>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</si>
  <si>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</si>
  <si>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</si>
  <si>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</si>
  <si>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</si>
  <si>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</si>
  <si>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</si>
  <si>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</si>
  <si>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</si>
  <si>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</si>
  <si>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</si>
  <si>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</si>
  <si>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</si>
  <si>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</si>
  <si>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</si>
  <si>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</si>
  <si>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</si>
  <si>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</si>
  <si>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</si>
  <si>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</si>
  <si>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</si>
  <si>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</si>
  <si>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</si>
  <si>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</si>
  <si>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</si>
  <si>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</si>
  <si>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</si>
  <si>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</si>
  <si>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</si>
  <si>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</si>
  <si>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</si>
  <si>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</si>
  <si>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</si>
  <si>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</si>
  <si>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</si>
  <si>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</si>
  <si>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</si>
  <si>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</si>
  <si>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</si>
  <si>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</si>
  <si>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</si>
  <si>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</si>
  <si>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</si>
  <si>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</si>
  <si>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</si>
  <si>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</si>
  <si>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</si>
  <si>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</si>
  <si>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</si>
  <si>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</si>
  <si>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</si>
  <si>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</si>
  <si>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</si>
  <si>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</si>
  <si>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</si>
  <si>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</si>
  <si>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</si>
  <si>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</si>
  <si>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</si>
  <si>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</si>
  <si>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</si>
  <si>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</si>
  <si>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</si>
  <si>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</si>
  <si>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</si>
  <si>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</si>
  <si>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</si>
  <si>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</si>
  <si>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</si>
  <si>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</si>
  <si>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</si>
  <si>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</si>
  <si>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</si>
  <si>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</si>
  <si>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</si>
  <si>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</si>
  <si>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</si>
  <si>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</si>
  <si>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</si>
  <si>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</si>
  <si>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</si>
  <si>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</si>
  <si>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</si>
  <si>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</si>
  <si>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</si>
  <si>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</si>
  <si>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</si>
  <si>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</si>
  <si>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</si>
  <si>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</si>
  <si>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</si>
  <si>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</si>
  <si>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</si>
  <si>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</si>
  <si>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</si>
  <si>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</si>
  <si>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</si>
  <si>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</si>
  <si>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</si>
  <si>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</si>
  <si>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</si>
  <si>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</si>
  <si>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</si>
  <si>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</si>
  <si>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</si>
  <si>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</si>
  <si>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</si>
  <si>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</si>
  <si>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</si>
  <si>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</si>
  <si>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</si>
  <si>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</si>
  <si>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</si>
  <si>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</si>
  <si>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</si>
  <si>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</si>
  <si>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</si>
  <si>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</si>
  <si>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</si>
  <si>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</si>
  <si>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</si>
  <si>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</si>
  <si>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</si>
  <si>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</si>
  <si>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</si>
  <si>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</si>
  <si>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</si>
  <si>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</si>
  <si>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</si>
  <si>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</si>
  <si>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</si>
  <si>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</si>
  <si>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</si>
  <si>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</si>
  <si>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</si>
  <si>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</si>
  <si>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</si>
  <si>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</si>
  <si>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</si>
  <si>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</si>
  <si>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</si>
  <si>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</si>
  <si>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</si>
  <si>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</si>
  <si>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</si>
  <si>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</si>
  <si>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</si>
  <si>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</si>
  <si>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</si>
  <si>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</si>
  <si>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</si>
  <si>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</si>
  <si>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</si>
  <si>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</si>
  <si>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</si>
  <si>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</si>
  <si>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</si>
  <si>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</si>
  <si>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</si>
  <si>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</si>
  <si>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</si>
  <si>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</si>
  <si>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</si>
  <si>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</si>
  <si>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</si>
  <si>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</si>
  <si>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</si>
  <si>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</si>
  <si>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</si>
  <si>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</si>
  <si>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</si>
  <si>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</si>
  <si>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</si>
  <si>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</si>
  <si>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</si>
  <si>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</si>
  <si>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</si>
  <si>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</si>
  <si>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</si>
  <si>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</si>
  <si>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</si>
  <si>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</si>
  <si>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</si>
  <si>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</si>
  <si>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</si>
  <si>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</si>
  <si>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</si>
  <si>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</si>
  <si>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</si>
  <si>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</si>
  <si>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</si>
  <si>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</si>
  <si>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</si>
  <si>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</si>
  <si>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</si>
  <si>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</si>
  <si>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</si>
  <si>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</si>
  <si>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</si>
  <si>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</si>
  <si>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</si>
  <si>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</si>
  <si>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</si>
  <si>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</si>
  <si>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</si>
  <si>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</si>
  <si>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</si>
  <si>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</si>
  <si>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</si>
  <si>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</si>
  <si>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</si>
  <si>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</si>
  <si>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</si>
  <si>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</si>
  <si>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</si>
  <si>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</si>
  <si>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</si>
  <si>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</si>
  <si>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</si>
  <si>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</si>
  <si>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</si>
  <si>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</si>
  <si>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</si>
  <si>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</si>
  <si>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</si>
  <si>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</si>
  <si>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</si>
  <si>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</si>
  <si>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</si>
  <si>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</si>
  <si>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</si>
  <si>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</si>
  <si>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</si>
  <si>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</si>
  <si>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</si>
  <si>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</si>
  <si>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</si>
  <si>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</si>
  <si>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</si>
  <si>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</si>
  <si>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</si>
  <si>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</si>
  <si>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</si>
  <si>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</si>
  <si>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</si>
  <si>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</si>
  <si>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</si>
  <si>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</si>
  <si>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</si>
  <si>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</si>
  <si>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</si>
  <si>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</si>
  <si>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</si>
  <si>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</si>
  <si>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</si>
  <si>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</si>
  <si>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</si>
  <si>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</si>
  <si>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</si>
  <si>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</si>
  <si>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</si>
  <si>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</si>
  <si>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</si>
  <si>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</si>
  <si>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</si>
  <si>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</si>
  <si>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</si>
  <si>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</si>
  <si>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</si>
  <si>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</si>
  <si>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</si>
  <si>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</si>
  <si>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</si>
  <si>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</si>
  <si>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</si>
  <si>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</si>
  <si>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</si>
  <si>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</si>
  <si>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</si>
  <si>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</si>
  <si>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</si>
  <si>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</si>
  <si>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</si>
  <si>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</si>
  <si>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</si>
  <si>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</si>
  <si>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</si>
  <si>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</si>
  <si>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</si>
  <si>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</si>
  <si>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</si>
  <si>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</si>
  <si>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</si>
  <si>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</si>
  <si>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</si>
  <si>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</si>
  <si>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</si>
  <si>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</si>
  <si>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</si>
  <si>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</si>
  <si>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</si>
  <si>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</si>
  <si>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</si>
  <si>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</si>
  <si>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</si>
  <si>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</si>
  <si>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</si>
  <si>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</si>
  <si>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</si>
  <si>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</si>
  <si>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</si>
  <si>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</si>
  <si>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</si>
  <si>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</si>
  <si>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</si>
  <si>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</si>
  <si>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</si>
  <si>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</si>
  <si>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</si>
  <si>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</si>
  <si>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</si>
  <si>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</si>
  <si>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</si>
  <si>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</si>
  <si>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</si>
  <si>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</si>
  <si>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</si>
  <si>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</si>
  <si>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</si>
  <si>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</si>
  <si>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</si>
  <si>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</si>
  <si>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</si>
  <si>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</si>
  <si>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</si>
  <si>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</si>
  <si>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</si>
  <si>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</si>
  <si>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</si>
  <si>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</si>
  <si>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</si>
  <si>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</si>
  <si>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</si>
  <si>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</si>
  <si>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</si>
  <si>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</si>
  <si>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</si>
  <si>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</si>
  <si>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</si>
  <si>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</si>
  <si>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</si>
  <si>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</si>
  <si>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</si>
  <si>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</si>
  <si>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</si>
  <si>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</si>
  <si>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</si>
  <si>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</si>
  <si>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</si>
  <si>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</si>
  <si>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</si>
  <si>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</si>
  <si>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</si>
  <si>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</si>
  <si>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</si>
  <si>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</si>
  <si>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</si>
  <si>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</si>
  <si>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</si>
  <si>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</si>
  <si>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</si>
  <si>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</si>
  <si>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</si>
  <si>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</si>
  <si>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</si>
  <si>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</si>
  <si>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</si>
  <si>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</si>
  <si>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</si>
  <si>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</si>
  <si>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</si>
  <si>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</si>
  <si>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</si>
  <si>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</si>
  <si>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</si>
  <si>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</si>
  <si>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</si>
  <si>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</si>
  <si>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</si>
  <si>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</si>
  <si>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</si>
  <si>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</si>
  <si>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</si>
  <si>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</si>
  <si>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</si>
  <si>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</si>
  <si>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</si>
  <si>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</si>
  <si>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</si>
  <si>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</si>
  <si>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</si>
  <si>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</si>
  <si>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</si>
  <si>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</si>
  <si>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</si>
  <si>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</si>
  <si>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</si>
  <si>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</si>
  <si>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</si>
  <si>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</si>
  <si>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</si>
  <si>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</si>
  <si>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</si>
  <si>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</si>
  <si>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</si>
  <si>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</si>
  <si>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</si>
  <si>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</si>
  <si>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</si>
  <si>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</si>
  <si>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</si>
  <si>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</si>
  <si>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</si>
  <si>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</si>
  <si>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</si>
  <si>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</si>
  <si>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</si>
  <si>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</si>
  <si>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</si>
  <si>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</si>
  <si>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</si>
  <si>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</si>
  <si>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</si>
  <si>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</si>
  <si>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</si>
  <si>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</si>
  <si>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</si>
  <si>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</si>
  <si>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</si>
  <si>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</si>
  <si>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</si>
  <si>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</si>
  <si>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</si>
  <si>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</si>
  <si>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</si>
  <si>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</si>
  <si>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</si>
  <si>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</si>
  <si>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</si>
  <si>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</si>
  <si>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</si>
  <si>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</si>
  <si>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</si>
  <si>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</si>
  <si>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</si>
  <si>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</si>
  <si>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</si>
  <si>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</si>
  <si>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</si>
  <si>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</si>
  <si>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</si>
  <si>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</si>
  <si>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</si>
  <si>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</si>
  <si>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</si>
  <si>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</si>
  <si>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</si>
  <si>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</si>
  <si>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</si>
  <si>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</si>
  <si>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</si>
  <si>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</si>
  <si>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</si>
  <si>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</si>
  <si>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</si>
  <si>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</si>
  <si>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</si>
  <si>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</si>
  <si>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</si>
  <si>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</si>
  <si>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</si>
  <si>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</si>
  <si>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</si>
  <si>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</si>
  <si>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</si>
  <si>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</si>
  <si>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</si>
  <si>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</si>
  <si>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</si>
  <si>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</si>
  <si>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</si>
  <si>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</si>
  <si>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</si>
  <si>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</si>
  <si>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</si>
  <si>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</si>
  <si>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</si>
  <si>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</si>
  <si>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</si>
  <si>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</si>
  <si>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</si>
  <si>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</si>
  <si>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</si>
  <si>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</si>
  <si>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</si>
  <si>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</si>
  <si>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</si>
  <si>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</si>
  <si>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</si>
  <si>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</si>
  <si>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</si>
  <si>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</si>
  <si>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</si>
  <si>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</si>
  <si>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</si>
  <si>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</si>
  <si>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</si>
  <si>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</si>
  <si>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</si>
  <si>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</si>
  <si>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</si>
  <si>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</si>
  <si>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</si>
  <si>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</si>
  <si>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</si>
  <si>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</si>
  <si>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</si>
  <si>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</si>
  <si>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</si>
  <si>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</si>
  <si>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</si>
  <si>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</si>
  <si>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</si>
  <si>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</si>
  <si>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</si>
  <si>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</si>
  <si>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</si>
  <si>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</si>
  <si>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</si>
  <si>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</si>
  <si>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</si>
  <si>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</si>
  <si>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</si>
  <si>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</si>
  <si>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</si>
  <si>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</si>
  <si>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</si>
  <si>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</si>
  <si>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</si>
  <si>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</si>
  <si>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</si>
  <si>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</si>
  <si>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</si>
  <si>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</si>
  <si>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</si>
  <si>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</si>
  <si>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</si>
  <si>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</si>
  <si>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</si>
  <si>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</si>
  <si>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</si>
  <si>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</si>
  <si>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</si>
  <si>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</si>
  <si>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</si>
  <si>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</si>
  <si>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</si>
  <si>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</si>
  <si>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</si>
  <si>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</si>
  <si>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</si>
  <si>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</si>
  <si>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</si>
  <si>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</si>
  <si>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</si>
  <si>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</si>
  <si>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</si>
  <si>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</si>
  <si>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</si>
  <si>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</si>
  <si>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</si>
  <si>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</si>
  <si>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</si>
  <si>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</si>
  <si>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</si>
  <si>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</si>
  <si>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</si>
  <si>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</si>
  <si>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</si>
  <si>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</si>
  <si>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</si>
  <si>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</si>
  <si>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</si>
  <si>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</si>
  <si>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</si>
  <si>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</si>
  <si>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</si>
  <si>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</si>
  <si>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</si>
  <si>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</si>
  <si>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</si>
  <si>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</si>
  <si>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</si>
  <si>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</si>
  <si>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</si>
  <si>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</si>
  <si>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</si>
  <si>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</si>
  <si>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</si>
  <si>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</si>
  <si>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</si>
  <si>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</si>
  <si>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</si>
  <si>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</si>
  <si>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</si>
  <si>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</si>
  <si>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</si>
  <si>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</si>
  <si>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</si>
  <si>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</si>
  <si>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</si>
  <si>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</si>
  <si>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</si>
  <si>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</si>
  <si>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</si>
  <si>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</si>
  <si>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</si>
  <si>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</si>
  <si>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</si>
  <si>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</si>
  <si>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</si>
  <si>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</si>
  <si>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</si>
  <si>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</si>
  <si>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</si>
  <si>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</si>
  <si>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</si>
  <si>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</si>
  <si>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</si>
  <si>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</si>
  <si>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</si>
  <si>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</si>
  <si>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</si>
  <si>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</si>
  <si>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</si>
  <si>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</si>
  <si>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</si>
  <si>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</si>
  <si>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</si>
  <si>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</si>
  <si>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</si>
  <si>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</si>
  <si>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</si>
  <si>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</si>
  <si>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</si>
  <si>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</si>
  <si>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</si>
  <si>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</si>
  <si>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</si>
  <si>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</si>
  <si>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</si>
  <si>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</si>
  <si>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</si>
  <si>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</si>
  <si>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</si>
  <si>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</si>
  <si>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</si>
  <si>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</si>
  <si>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</si>
  <si>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</si>
  <si>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</si>
  <si>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</si>
  <si>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</si>
  <si>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</si>
  <si>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</si>
  <si>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</si>
  <si>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</si>
  <si>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</si>
  <si>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</si>
  <si>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</si>
  <si>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</si>
  <si>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</si>
  <si>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</si>
  <si>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</si>
  <si>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</si>
  <si>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</si>
  <si>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</si>
  <si>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</si>
  <si>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</si>
  <si>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</si>
  <si>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</si>
  <si>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</si>
  <si>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</si>
  <si>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</si>
  <si>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</si>
  <si>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</si>
  <si>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</si>
  <si>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</si>
  <si>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</si>
  <si>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</si>
  <si>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</si>
  <si>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</si>
  <si>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</si>
  <si>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</si>
  <si>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</si>
  <si>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</si>
  <si>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</si>
  <si>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</si>
  <si>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</si>
  <si>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</si>
  <si>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</si>
  <si>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</si>
  <si>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</si>
  <si>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</si>
  <si>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</si>
  <si>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</si>
  <si>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</si>
  <si>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</si>
  <si>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</si>
  <si>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</si>
  <si>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</si>
  <si>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</si>
  <si>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</si>
  <si>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</si>
  <si>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</si>
  <si>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</si>
  <si>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</si>
  <si>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</si>
  <si>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</si>
  <si>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</si>
  <si>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</si>
  <si>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</si>
  <si>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</si>
  <si>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</si>
  <si>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</si>
  <si>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</si>
  <si>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</si>
  <si>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</si>
  <si>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</si>
  <si>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</si>
  <si>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</si>
  <si>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</si>
  <si>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</si>
  <si>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</si>
  <si>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</si>
  <si>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</si>
  <si>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</si>
  <si>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</si>
  <si>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</si>
  <si>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</si>
  <si>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</si>
  <si>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</si>
  <si>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</si>
  <si>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</si>
  <si>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</si>
  <si>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</si>
  <si>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</si>
  <si>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</si>
  <si>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</si>
  <si>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</si>
  <si>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</si>
  <si>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</si>
  <si>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</si>
  <si>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</si>
  <si>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</si>
  <si>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</si>
  <si>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</si>
  <si>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</si>
  <si>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</si>
  <si>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</si>
  <si>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</si>
  <si>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</si>
  <si>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</si>
  <si>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</si>
  <si>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</si>
  <si>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</si>
  <si>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</si>
  <si>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</si>
  <si>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</si>
  <si>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</si>
  <si>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</si>
  <si>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</si>
  <si>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</si>
  <si>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</si>
  <si>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</si>
  <si>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</si>
  <si>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</si>
  <si>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</si>
  <si>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</si>
  <si>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</si>
  <si>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</si>
  <si>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</si>
  <si>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</si>
  <si>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</si>
  <si>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</si>
  <si>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</si>
  <si>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</si>
  <si>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</si>
  <si>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</si>
  <si>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</si>
  <si>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</si>
  <si>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</si>
  <si>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</si>
  <si>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</si>
  <si>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</si>
  <si>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</si>
  <si>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</si>
  <si>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</si>
  <si>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</si>
  <si>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</si>
  <si>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</si>
  <si>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</si>
  <si>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</si>
  <si>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</si>
  <si>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</si>
  <si>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</si>
  <si>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</si>
  <si>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</si>
  <si>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</si>
  <si>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</si>
  <si>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</si>
  <si>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</si>
  <si>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</si>
  <si>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</si>
  <si>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</si>
  <si>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</si>
  <si>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</si>
  <si>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</si>
  <si>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</si>
  <si>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</si>
  <si>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</si>
  <si>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</si>
  <si>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</si>
  <si>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</si>
  <si>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</si>
  <si>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</si>
  <si>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</si>
  <si>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</si>
  <si>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</si>
  <si>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</si>
  <si>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</si>
  <si>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</si>
  <si>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</si>
  <si>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</si>
  <si>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</si>
  <si>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</si>
  <si>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</si>
  <si>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</si>
  <si>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</si>
  <si>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</si>
  <si>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</si>
  <si>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</si>
  <si>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</si>
  <si>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</si>
  <si>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</si>
  <si>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</si>
  <si>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</si>
  <si>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</si>
  <si>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</si>
  <si>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</si>
  <si>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</si>
  <si>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</si>
  <si>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</si>
  <si>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</si>
  <si>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</si>
  <si>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</si>
  <si>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</si>
  <si>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</si>
  <si>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</si>
  <si>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</si>
  <si>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</si>
  <si>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</si>
  <si>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</si>
  <si>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</si>
  <si>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</si>
  <si>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</si>
  <si>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</si>
  <si>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</si>
  <si>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</si>
  <si>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</si>
  <si>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</si>
  <si>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</si>
  <si>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</si>
  <si>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</si>
  <si>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</si>
  <si>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</si>
  <si>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</si>
  <si>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</si>
  <si>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</si>
  <si>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</si>
  <si>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</si>
  <si>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</si>
  <si>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</si>
  <si>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</si>
  <si>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</si>
  <si>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</si>
  <si>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</si>
  <si>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</si>
  <si>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</si>
  <si>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</si>
  <si>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</si>
  <si>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</si>
  <si>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</si>
  <si>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</si>
  <si>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</si>
  <si>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</si>
  <si>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</si>
  <si>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</si>
  <si>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</si>
  <si>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</si>
  <si>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</si>
  <si>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</si>
  <si>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</si>
  <si>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</si>
  <si>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</si>
  <si>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</si>
  <si>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</si>
  <si>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</si>
  <si>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</si>
  <si>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</si>
  <si>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</si>
  <si>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</si>
  <si>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</si>
  <si>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</si>
  <si>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</si>
  <si>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</si>
  <si>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</si>
  <si>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</si>
  <si>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</si>
  <si>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</si>
  <si>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</si>
  <si>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</si>
  <si>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</si>
  <si>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</si>
  <si>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</si>
  <si>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</si>
  <si>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</si>
  <si>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</si>
  <si>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</si>
  <si>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</si>
  <si>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</si>
  <si>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</si>
  <si>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</si>
  <si>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</si>
  <si>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</si>
  <si>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</si>
  <si>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</si>
  <si>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</si>
  <si>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</si>
  <si>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</si>
  <si>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</si>
  <si>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</si>
  <si>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</si>
  <si>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</si>
  <si>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</si>
  <si>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</si>
  <si>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</si>
  <si>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</si>
  <si>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</si>
  <si>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</si>
  <si>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</si>
  <si>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</si>
  <si>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</si>
  <si>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</si>
  <si>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</si>
  <si>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</si>
  <si>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</si>
  <si>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</si>
  <si>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</si>
  <si>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</si>
  <si>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</si>
  <si>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</si>
  <si>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</si>
  <si>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</si>
  <si>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</si>
  <si>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</si>
  <si>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</si>
  <si>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</si>
  <si>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</si>
  <si>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</si>
  <si>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</si>
  <si>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</si>
  <si>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</si>
  <si>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</si>
  <si>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</si>
  <si>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</si>
  <si>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</si>
  <si>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</si>
  <si>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</si>
  <si>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</si>
  <si>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</si>
  <si>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</si>
  <si>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</si>
  <si>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</si>
  <si>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</si>
  <si>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</si>
  <si>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</si>
  <si>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</si>
  <si>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</si>
  <si>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</si>
  <si>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</si>
  <si>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</si>
  <si>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</si>
  <si>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</si>
  <si>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</si>
  <si>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</si>
  <si>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</si>
  <si>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</si>
  <si>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</si>
  <si>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</si>
  <si>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</si>
  <si>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</si>
  <si>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</si>
  <si>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</si>
  <si>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</si>
  <si>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</si>
  <si>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</si>
  <si>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</si>
  <si>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</si>
  <si>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</si>
  <si>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</si>
  <si>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</si>
  <si>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</si>
  <si>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</si>
  <si>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</si>
  <si>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</si>
  <si>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</si>
  <si>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</si>
  <si>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</si>
  <si>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</si>
  <si>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</si>
  <si>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</si>
  <si>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</si>
  <si>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</si>
  <si>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</si>
  <si>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</si>
  <si>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</si>
  <si>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</si>
  <si>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</si>
  <si>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</si>
  <si>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</si>
  <si>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</si>
  <si>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</si>
  <si>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</si>
  <si>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</si>
  <si>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</si>
  <si>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</si>
  <si>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</si>
  <si>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</si>
  <si>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</si>
  <si>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</si>
  <si>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</si>
  <si>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</si>
  <si>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</si>
  <si>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</si>
  <si>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</si>
  <si>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</si>
  <si>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</si>
  <si>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</si>
  <si>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</si>
  <si>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</si>
  <si>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</si>
  <si>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</si>
  <si>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</si>
  <si>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</si>
  <si>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</si>
  <si>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</si>
  <si>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</si>
  <si>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</si>
  <si>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</si>
  <si>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</si>
  <si>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</si>
  <si>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</si>
  <si>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</si>
  <si>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</si>
  <si>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</si>
  <si>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</si>
  <si>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</si>
  <si>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</si>
  <si>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</si>
  <si>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</si>
  <si>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</si>
  <si>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</si>
  <si>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</si>
  <si>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</si>
  <si>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</si>
  <si>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</si>
  <si>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</si>
  <si>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</si>
  <si>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</si>
  <si>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</si>
  <si>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</si>
  <si>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</si>
  <si>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</si>
  <si>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</si>
  <si>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</si>
  <si>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</si>
  <si>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</si>
  <si>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</si>
  <si>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</si>
  <si>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</si>
  <si>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</si>
  <si>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</si>
  <si>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</si>
  <si>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</si>
  <si>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</si>
  <si>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</si>
  <si>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</si>
  <si>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</si>
  <si>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</si>
  <si>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</si>
  <si>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</si>
  <si>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</si>
  <si>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</si>
  <si>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</si>
  <si>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</si>
  <si>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</si>
  <si>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</si>
  <si>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</si>
  <si>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</si>
  <si>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</si>
  <si>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</si>
  <si>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</si>
  <si>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</si>
  <si>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</si>
  <si>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</si>
  <si>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</si>
  <si>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</si>
  <si>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</si>
  <si>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</si>
  <si>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</si>
  <si>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</si>
  <si>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</si>
  <si>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</si>
  <si>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</si>
  <si>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</si>
  <si>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</si>
  <si>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</si>
  <si>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</si>
  <si>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</si>
  <si>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</si>
  <si>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</si>
  <si>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</si>
  <si>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</si>
  <si>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</si>
  <si>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</si>
  <si>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</si>
  <si>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</si>
  <si>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</si>
  <si>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</si>
  <si>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</si>
  <si>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</si>
  <si>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</si>
  <si>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</si>
  <si>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</si>
  <si>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</si>
  <si>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</si>
  <si>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</si>
  <si>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</si>
  <si>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</si>
  <si>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</si>
  <si>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</si>
  <si>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</si>
  <si>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</si>
  <si>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</si>
  <si>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</si>
  <si>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</si>
  <si>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</si>
  <si>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</si>
  <si>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</si>
  <si>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</si>
  <si>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</si>
  <si>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</si>
  <si>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</si>
  <si>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</si>
  <si>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</si>
  <si>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</si>
  <si>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</si>
  <si>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</si>
  <si>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</si>
  <si>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</si>
  <si>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</si>
  <si>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</si>
  <si>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</si>
  <si>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</si>
  <si>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</si>
  <si>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</si>
  <si>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</si>
  <si>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</si>
  <si>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</si>
  <si>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</si>
  <si>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</si>
  <si>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</si>
  <si>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</si>
  <si>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</si>
  <si>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</si>
  <si>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</si>
  <si>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</si>
  <si>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</si>
  <si>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</si>
  <si>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</si>
  <si>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</si>
  <si>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</si>
  <si>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</si>
  <si>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</si>
  <si>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</si>
  <si>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</si>
  <si>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</si>
  <si>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</si>
  <si>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</si>
  <si>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</si>
  <si>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</si>
  <si>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</si>
  <si>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</si>
  <si>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</si>
  <si>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</si>
  <si>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</si>
  <si>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</si>
  <si>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</si>
  <si>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</si>
  <si>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</si>
  <si>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</si>
  <si>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</si>
  <si>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</si>
  <si>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</si>
  <si>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</si>
  <si>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</si>
  <si>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</si>
  <si>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</si>
  <si>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</si>
  <si>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</si>
  <si>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</si>
  <si>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</si>
  <si>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</si>
  <si>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</si>
  <si>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</si>
  <si>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</si>
  <si>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</si>
  <si>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</si>
  <si>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</si>
  <si>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</si>
  <si>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</si>
  <si>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</si>
  <si>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</si>
  <si>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</si>
  <si>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</si>
  <si>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</si>
  <si>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</si>
  <si>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</si>
  <si>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</si>
  <si>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</si>
  <si>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</si>
  <si>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</si>
  <si>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</si>
  <si>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</si>
  <si>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</si>
  <si>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</si>
  <si>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</si>
  <si>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</si>
  <si>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</si>
  <si>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</si>
  <si>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</si>
  <si>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</si>
  <si>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</si>
  <si>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</si>
  <si>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</si>
  <si>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</si>
  <si>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</si>
  <si>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</si>
  <si>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</si>
  <si>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</si>
  <si>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</si>
  <si>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</si>
  <si>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</si>
  <si>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</si>
  <si>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</si>
  <si>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</si>
  <si>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</si>
  <si>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</si>
  <si>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</si>
  <si>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</si>
  <si>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</si>
  <si>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</si>
  <si>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</si>
  <si>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</si>
  <si>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</si>
  <si>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</si>
  <si>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</si>
  <si>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</si>
  <si>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</si>
  <si>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</si>
  <si>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</si>
  <si>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</si>
  <si>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</si>
  <si>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</si>
  <si>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</si>
  <si>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</si>
  <si>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</si>
  <si>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</si>
  <si>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</si>
  <si>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</si>
  <si>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</si>
  <si>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</si>
  <si>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</si>
  <si>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</si>
  <si>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</si>
  <si>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</si>
  <si>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</si>
  <si>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</si>
  <si>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</si>
  <si>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</si>
  <si>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</si>
  <si>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</si>
  <si>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</si>
  <si>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</si>
  <si>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</si>
  <si>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</si>
  <si>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</si>
  <si>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</si>
  <si>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</si>
  <si>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</si>
  <si>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</si>
  <si>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</si>
  <si>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</si>
  <si>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</si>
  <si>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</si>
  <si>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</si>
  <si>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</si>
  <si>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</si>
  <si>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</si>
  <si>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</si>
  <si>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</si>
  <si>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</si>
  <si>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</si>
  <si>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</si>
  <si>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</si>
  <si>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</si>
  <si>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</si>
  <si>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</si>
  <si>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</si>
  <si>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</si>
  <si>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</si>
  <si>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</si>
  <si>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</si>
  <si>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</si>
  <si>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</si>
  <si>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</si>
  <si>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</si>
  <si>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</si>
  <si>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</si>
  <si>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</si>
  <si>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</si>
  <si>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</si>
  <si>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</si>
  <si>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</si>
  <si>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</si>
  <si>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</si>
  <si>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</si>
  <si>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</si>
  <si>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</si>
  <si>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</si>
  <si>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</si>
  <si>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</si>
  <si>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</si>
  <si>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</si>
  <si>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</si>
  <si>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</si>
  <si>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</si>
  <si>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</si>
  <si>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</si>
  <si>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</si>
  <si>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</si>
  <si>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</si>
  <si>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</si>
  <si>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</si>
  <si>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</si>
  <si>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</si>
  <si>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</si>
  <si>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</si>
  <si>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</si>
  <si>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</si>
  <si>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</si>
  <si>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</si>
  <si>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</si>
  <si>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</si>
  <si>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</si>
  <si>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</si>
  <si>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</si>
  <si>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</si>
  <si>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</si>
  <si>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</si>
  <si>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</si>
  <si>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</si>
  <si>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</si>
  <si>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</si>
  <si>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</si>
  <si>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</si>
  <si>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</si>
  <si>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</si>
  <si>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</si>
  <si>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</si>
  <si>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</si>
  <si>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</si>
  <si>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</si>
  <si>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</si>
  <si>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</si>
  <si>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</si>
  <si>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</si>
  <si>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</si>
  <si>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</si>
  <si>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</si>
  <si>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</si>
  <si>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</si>
  <si>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</si>
  <si>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</si>
  <si>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</si>
  <si>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</si>
  <si>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</si>
  <si>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</si>
  <si>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</si>
  <si>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</si>
  <si>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</si>
  <si>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</si>
  <si>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</si>
  <si>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</si>
  <si>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</si>
  <si>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</si>
  <si>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</si>
  <si>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</si>
  <si>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</si>
  <si>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</si>
  <si>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</si>
  <si>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</si>
  <si>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</si>
  <si>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</si>
  <si>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</si>
  <si>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</si>
  <si>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</si>
  <si>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</si>
  <si>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</si>
  <si>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</si>
  <si>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</si>
  <si>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</si>
  <si>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</si>
  <si>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</si>
  <si>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</si>
  <si>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</si>
  <si>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</si>
  <si>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</si>
  <si>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</si>
  <si>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</si>
  <si>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</si>
  <si>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</si>
  <si>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</si>
  <si>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</si>
  <si>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</si>
  <si>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</si>
  <si>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</si>
  <si>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</si>
  <si>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</si>
  <si>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</si>
  <si>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</si>
  <si>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</si>
  <si>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</si>
  <si>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</si>
  <si>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</si>
  <si>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</si>
  <si>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</si>
  <si>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</si>
  <si>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</si>
  <si>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</si>
  <si>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</si>
  <si>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</si>
  <si>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</si>
  <si>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</si>
  <si>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</si>
  <si>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</si>
  <si>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</si>
  <si>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</si>
  <si>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</si>
  <si>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</si>
  <si>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</si>
  <si>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</si>
  <si>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</si>
  <si>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</si>
  <si>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</si>
  <si>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</si>
  <si>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</si>
  <si>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</si>
  <si>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</si>
  <si>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</si>
  <si>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</si>
  <si>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</si>
  <si>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</si>
  <si>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</si>
  <si>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</si>
  <si>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</si>
  <si>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</si>
  <si>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</si>
  <si>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</si>
  <si>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</si>
  <si>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</si>
  <si>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</si>
  <si>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</si>
  <si>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</si>
  <si>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</si>
  <si>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</si>
  <si>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</si>
  <si>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</si>
  <si>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</si>
  <si>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</si>
  <si>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</si>
  <si>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</si>
  <si>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</si>
  <si>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</si>
  <si>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</si>
  <si>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</si>
  <si>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</si>
  <si>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</si>
  <si>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</si>
  <si>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</si>
  <si>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</si>
  <si>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</si>
  <si>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</si>
  <si>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</si>
  <si>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</si>
  <si>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</si>
  <si>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</si>
  <si>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</si>
  <si>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</si>
  <si>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</si>
  <si>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</si>
  <si>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</si>
  <si>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</si>
  <si>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</si>
  <si>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</si>
  <si>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</si>
  <si>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</si>
  <si>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</si>
  <si>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</si>
  <si>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</si>
  <si>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</si>
  <si>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</si>
  <si>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</si>
  <si>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</si>
  <si>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</si>
  <si>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</si>
  <si>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</si>
  <si>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</si>
  <si>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</si>
  <si>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</si>
  <si>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</si>
  <si>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</si>
  <si>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</si>
  <si>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</si>
  <si>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</si>
  <si>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</si>
  <si>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</si>
  <si>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</si>
  <si>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</si>
  <si>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</si>
  <si>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</si>
  <si>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</si>
  <si>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</si>
  <si>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</si>
  <si>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</si>
  <si>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</si>
  <si>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</si>
  <si>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</si>
  <si>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</si>
  <si>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</si>
  <si>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</si>
  <si>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</si>
  <si>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</si>
  <si>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</si>
  <si>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</si>
  <si>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</si>
  <si>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</si>
  <si>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</si>
  <si>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</si>
  <si>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</si>
  <si>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</si>
  <si>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</si>
  <si>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</si>
  <si>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</si>
  <si>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</si>
  <si>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</si>
  <si>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</si>
  <si>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</si>
  <si>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</si>
  <si>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</si>
  <si>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</si>
  <si>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</si>
  <si>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</si>
  <si>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</si>
  <si>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</si>
  <si>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</si>
  <si>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</si>
  <si>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</si>
  <si>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</si>
  <si>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</si>
  <si>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</si>
  <si>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</si>
  <si>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</si>
  <si>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</si>
  <si>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</si>
  <si>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</si>
  <si>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</si>
  <si>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</si>
  <si>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</si>
  <si>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</si>
  <si>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</si>
  <si>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</si>
  <si>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</si>
  <si>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</si>
  <si>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</si>
  <si>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</si>
  <si>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</si>
  <si>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</si>
  <si>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</si>
  <si>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</si>
  <si>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</si>
  <si>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</si>
  <si>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</si>
  <si>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</si>
  <si>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</si>
  <si>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</si>
  <si>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</si>
  <si>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</si>
  <si>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</si>
  <si>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</si>
  <si>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</si>
  <si>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</si>
  <si>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</si>
  <si>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</si>
  <si>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</si>
  <si>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</si>
  <si>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</si>
  <si>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</si>
  <si>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</si>
  <si>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</si>
  <si>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</si>
  <si>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</si>
  <si>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</si>
  <si>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</si>
  <si>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</si>
  <si>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</si>
  <si>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</si>
  <si>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</si>
  <si>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</si>
  <si>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</si>
  <si>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</si>
  <si>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</si>
  <si>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</si>
  <si>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</si>
  <si>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</si>
  <si>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</si>
  <si>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</si>
  <si>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</si>
  <si>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</si>
  <si>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</si>
  <si>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</si>
  <si>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</si>
  <si>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</si>
  <si>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</si>
  <si>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</si>
  <si>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</si>
  <si>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</si>
  <si>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</si>
  <si>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</si>
  <si>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</si>
  <si>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</si>
  <si>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</si>
  <si>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</si>
  <si>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</si>
  <si>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</si>
  <si>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</si>
  <si>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</si>
  <si>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</si>
  <si>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</si>
  <si>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</si>
  <si>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</si>
  <si>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</si>
  <si>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</si>
  <si>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</si>
  <si>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</si>
  <si>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</si>
  <si>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</si>
  <si>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</si>
  <si>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</si>
  <si>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</si>
  <si>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</si>
  <si>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</si>
  <si>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</si>
  <si>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</si>
  <si>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</si>
  <si>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</si>
  <si>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</si>
  <si>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</si>
  <si>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</si>
  <si>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</si>
  <si>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</si>
  <si>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</si>
  <si>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</si>
  <si>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</si>
  <si>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</si>
  <si>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</si>
  <si>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</si>
  <si>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</si>
  <si>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</si>
  <si>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</si>
  <si>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</si>
  <si>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</si>
  <si>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</si>
  <si>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</si>
  <si>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</si>
  <si>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</si>
  <si>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</si>
  <si>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</si>
  <si>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</si>
  <si>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</si>
  <si>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</si>
  <si>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</si>
  <si>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</si>
  <si>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</si>
  <si>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</si>
  <si>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</si>
  <si>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</si>
  <si>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</si>
  <si>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</si>
  <si>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</si>
  <si>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</si>
  <si>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</si>
  <si>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</si>
  <si>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</si>
  <si>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</si>
  <si>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</si>
  <si>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</si>
  <si>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</si>
  <si>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</si>
  <si>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</si>
  <si>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</si>
  <si>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</si>
  <si>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</si>
  <si>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</si>
  <si>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</si>
  <si>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</si>
  <si>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</si>
  <si>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</si>
  <si>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</si>
  <si>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</si>
  <si>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</si>
  <si>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</si>
  <si>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</si>
  <si>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</si>
  <si>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</si>
  <si>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</si>
  <si>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</si>
  <si>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</si>
  <si>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</si>
  <si>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</si>
  <si>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</si>
  <si>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</si>
  <si>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</si>
  <si>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</si>
  <si>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</si>
  <si>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</si>
  <si>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</si>
  <si>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</si>
  <si>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</si>
  <si>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</si>
  <si>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</si>
  <si>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</si>
  <si>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</si>
  <si>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</si>
  <si>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</si>
  <si>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</si>
  <si>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</si>
  <si>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</si>
  <si>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</si>
  <si>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</si>
  <si>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</si>
  <si>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</si>
  <si>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</si>
  <si>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</si>
  <si>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</si>
  <si>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</si>
  <si>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</si>
  <si>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</si>
  <si>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</si>
  <si>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</si>
  <si>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</si>
  <si>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</si>
  <si>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</si>
  <si>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</si>
  <si>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</si>
  <si>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</si>
  <si>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</si>
  <si>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</si>
  <si>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</si>
  <si>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</si>
  <si>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</si>
  <si>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</si>
  <si>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</si>
  <si>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</si>
  <si>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</si>
  <si>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</si>
  <si>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</si>
  <si>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</si>
  <si>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</si>
  <si>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</si>
  <si>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</si>
  <si>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</si>
  <si>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</si>
  <si>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</si>
  <si>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</si>
  <si>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</si>
  <si>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</si>
  <si>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</si>
  <si>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</si>
  <si>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</si>
  <si>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</si>
  <si>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</si>
  <si>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</si>
  <si>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</si>
  <si>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</si>
  <si>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</si>
  <si>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</si>
  <si>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</si>
  <si>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</si>
  <si>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</si>
  <si>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</si>
  <si>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</si>
  <si>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</si>
  <si>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</si>
  <si>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</si>
  <si>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</si>
  <si>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</si>
  <si>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</si>
  <si>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</si>
  <si>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</si>
  <si>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</si>
  <si>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</si>
  <si>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</si>
  <si>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</si>
  <si>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</si>
  <si>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</si>
  <si>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</si>
  <si>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</si>
  <si>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</si>
  <si>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</si>
  <si>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</si>
  <si>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</si>
  <si>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</si>
  <si>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</si>
  <si>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</si>
  <si>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</si>
  <si>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</si>
  <si>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</si>
  <si>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</si>
  <si>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</si>
  <si>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</si>
  <si>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</si>
  <si>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</si>
  <si>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</si>
  <si>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</si>
  <si>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</si>
  <si>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</si>
  <si>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</si>
  <si>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</si>
  <si>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</si>
  <si>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</si>
  <si>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</si>
  <si>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</si>
  <si>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</si>
  <si>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</si>
  <si>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</si>
  <si>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</si>
  <si>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</si>
  <si>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</si>
  <si>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</si>
  <si>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</si>
  <si>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</si>
  <si>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</si>
  <si>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</si>
  <si>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</si>
  <si>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</si>
  <si>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</si>
  <si>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</si>
  <si>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</si>
  <si>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</si>
  <si>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</si>
  <si>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</si>
  <si>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</si>
  <si>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</si>
  <si>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</si>
  <si>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</si>
  <si>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</si>
  <si>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</si>
  <si>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</si>
  <si>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</si>
  <si>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</si>
  <si>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</si>
  <si>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</si>
  <si>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</si>
  <si>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</si>
  <si>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</si>
  <si>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</si>
  <si>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</si>
  <si>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</si>
  <si>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</si>
  <si>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</si>
  <si>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</si>
  <si>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</si>
  <si>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</si>
  <si>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</si>
  <si>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</si>
  <si>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</si>
  <si>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</si>
  <si>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</si>
  <si>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</si>
  <si>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</si>
  <si>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</si>
  <si>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</si>
  <si>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</si>
  <si>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</si>
  <si>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</si>
  <si>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</si>
  <si>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</si>
  <si>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</si>
  <si>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</si>
  <si>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</si>
  <si>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</si>
  <si>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</si>
  <si>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</si>
  <si>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</si>
  <si>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</si>
  <si>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</si>
  <si>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</si>
  <si>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</si>
  <si>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</si>
  <si>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</si>
  <si>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</si>
  <si>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</si>
  <si>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</si>
  <si>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</si>
  <si>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</si>
  <si>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</si>
  <si>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</si>
  <si>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</si>
  <si>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</si>
  <si>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</si>
  <si>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</si>
  <si>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</si>
  <si>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</si>
  <si>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</si>
  <si>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</si>
  <si>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</si>
  <si>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</si>
  <si>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</si>
  <si>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</si>
  <si>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</si>
  <si>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</si>
  <si>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</si>
  <si>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</si>
  <si>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</si>
  <si>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</si>
  <si>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</si>
  <si>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</si>
  <si>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</si>
  <si>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</si>
  <si>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</si>
  <si>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</si>
  <si>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</si>
  <si>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</si>
  <si>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</si>
  <si>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</si>
  <si>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</si>
  <si>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</si>
  <si>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</si>
  <si>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</si>
  <si>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</si>
  <si>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</si>
  <si>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</si>
  <si>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</si>
  <si>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</si>
  <si>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</si>
  <si>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</si>
  <si>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</si>
  <si>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</si>
  <si>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</si>
  <si>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</si>
  <si>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</si>
  <si>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</si>
  <si>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</si>
  <si>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</si>
  <si>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</si>
  <si>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</si>
  <si>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</si>
  <si>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</si>
  <si>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</si>
  <si>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</si>
  <si>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</si>
  <si>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</si>
  <si>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</si>
  <si>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</si>
  <si>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</si>
  <si>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</si>
  <si>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</si>
  <si>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</si>
  <si>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</si>
  <si>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</si>
  <si>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</si>
  <si>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</si>
  <si>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</si>
  <si>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</si>
  <si>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</si>
  <si>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</si>
  <si>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</si>
  <si>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</si>
  <si>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</si>
  <si>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</si>
  <si>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</si>
  <si>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</si>
  <si>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</si>
  <si>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</si>
  <si>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</si>
  <si>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</si>
  <si>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</si>
  <si>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</si>
  <si>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</si>
  <si>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</si>
  <si>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</si>
  <si>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</si>
  <si>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</si>
  <si>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</si>
  <si>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</si>
  <si>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</si>
  <si>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</si>
  <si>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</si>
  <si>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</si>
  <si>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</si>
  <si>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</si>
  <si>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</si>
  <si>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</si>
  <si>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</si>
  <si>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</si>
  <si>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</si>
  <si>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</si>
  <si>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</si>
  <si>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</si>
  <si>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</si>
  <si>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</si>
  <si>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</si>
  <si>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</si>
  <si>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</si>
  <si>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</si>
  <si>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</si>
  <si>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</si>
  <si>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</si>
  <si>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</si>
  <si>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</si>
  <si>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</si>
  <si>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</si>
  <si>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</si>
  <si>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</si>
  <si>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</si>
  <si>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</si>
  <si>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</si>
  <si>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</si>
  <si>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</si>
  <si>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</si>
  <si>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</si>
  <si>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</si>
  <si>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</si>
  <si>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</si>
  <si>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</si>
  <si>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</si>
  <si>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</si>
  <si>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</si>
  <si>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</si>
  <si>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</si>
  <si>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</si>
  <si>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</si>
  <si>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</si>
  <si>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</si>
  <si>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</si>
  <si>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</si>
  <si>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</si>
  <si>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</si>
  <si>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</si>
  <si>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</si>
  <si>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</si>
  <si>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</si>
  <si>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</si>
  <si>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</si>
  <si>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</si>
  <si>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</si>
  <si>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</si>
  <si>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</si>
  <si>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</si>
  <si>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</si>
  <si>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</si>
  <si>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</si>
  <si>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</si>
  <si>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</si>
  <si>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</si>
  <si>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</si>
  <si>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</si>
  <si>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</si>
  <si>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</si>
  <si>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</si>
  <si>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</si>
  <si>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</si>
  <si>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</si>
  <si>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</si>
  <si>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</si>
  <si>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</si>
  <si>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</si>
  <si>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</si>
  <si>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</si>
  <si>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</si>
  <si>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</si>
  <si>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</si>
  <si>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</si>
  <si>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</si>
  <si>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</si>
  <si>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</si>
  <si>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</si>
  <si>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</si>
  <si>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</si>
  <si>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</si>
  <si>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</si>
  <si>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</si>
  <si>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</si>
  <si>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</si>
  <si>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</si>
  <si>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</si>
  <si>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</si>
  <si>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</si>
  <si>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</si>
  <si>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</si>
  <si>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</si>
  <si>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</si>
  <si>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</si>
  <si>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</si>
  <si>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</si>
  <si>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</si>
  <si>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</si>
  <si>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</si>
  <si>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</si>
  <si>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</si>
  <si>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</si>
  <si>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</si>
  <si>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</si>
  <si>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</si>
  <si>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</si>
  <si>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</si>
  <si>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</si>
  <si>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</si>
  <si>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</si>
  <si>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</si>
  <si>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</si>
  <si>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</si>
  <si>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</si>
  <si>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</si>
  <si>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</si>
  <si>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</si>
  <si>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</si>
  <si>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</si>
  <si>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</si>
  <si>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</si>
  <si>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</si>
  <si>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</si>
  <si>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</si>
  <si>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</si>
  <si>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</si>
  <si>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</si>
  <si>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</si>
  <si>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</si>
  <si>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</si>
  <si>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</si>
  <si>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</si>
  <si>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</si>
  <si>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</si>
  <si>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</si>
  <si>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</si>
  <si>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</si>
  <si>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</si>
  <si>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</si>
  <si>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</si>
  <si>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</si>
  <si>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</si>
  <si>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</si>
  <si>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</si>
  <si>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</si>
  <si>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</si>
  <si>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</si>
  <si>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</si>
  <si>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</si>
  <si>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</si>
  <si>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</si>
  <si>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</si>
  <si>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</si>
  <si>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</si>
  <si>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</si>
  <si>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</si>
  <si>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</si>
  <si>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</si>
  <si>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</si>
  <si>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</si>
  <si>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</si>
  <si>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</si>
  <si>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</si>
  <si>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</si>
  <si>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</si>
  <si>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</si>
  <si>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</si>
  <si>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</si>
  <si>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</si>
  <si>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</si>
  <si>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</si>
  <si>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</si>
  <si>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</si>
  <si>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</si>
  <si>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</si>
  <si>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</si>
  <si>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</si>
  <si>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</si>
  <si>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</si>
  <si>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</si>
  <si>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</si>
  <si>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</si>
  <si>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</si>
  <si>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</si>
  <si>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</si>
  <si>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</si>
  <si>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</si>
  <si>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</si>
  <si>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</si>
  <si>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</si>
  <si>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</si>
  <si>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</si>
  <si>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</si>
  <si>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</si>
  <si>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</si>
  <si>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</si>
  <si>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</si>
  <si>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</si>
  <si>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</si>
  <si>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</si>
  <si>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</si>
  <si>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</si>
  <si>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</si>
  <si>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</si>
  <si>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</si>
  <si>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</si>
  <si>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</si>
  <si>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</si>
  <si>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</si>
  <si>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</si>
  <si>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</si>
  <si>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</si>
  <si>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</si>
  <si>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</si>
  <si>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</si>
  <si>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</si>
  <si>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</si>
  <si>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</si>
  <si>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</si>
  <si>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</si>
  <si>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</si>
  <si>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</si>
  <si>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</si>
  <si>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</si>
  <si>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</si>
  <si>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</si>
  <si>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</si>
  <si>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</si>
  <si>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</si>
  <si>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</si>
  <si>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</si>
  <si>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</si>
  <si>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</si>
  <si>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</si>
  <si>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</si>
  <si>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</si>
  <si>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</si>
  <si>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</si>
  <si>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</si>
  <si>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</si>
  <si>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</si>
  <si>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</si>
  <si>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</si>
  <si>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</si>
  <si>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</si>
  <si>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</si>
  <si>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</si>
  <si>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</si>
  <si>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</si>
  <si>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</si>
  <si>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</si>
  <si>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</si>
  <si>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</si>
  <si>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</si>
  <si>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</si>
  <si>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</si>
  <si>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</si>
  <si>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</si>
  <si>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</si>
  <si>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</si>
  <si>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</si>
  <si>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</si>
  <si>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</si>
  <si>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</si>
  <si>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</si>
  <si>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</si>
  <si>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</si>
  <si>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</si>
  <si>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</si>
  <si>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</si>
  <si>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</si>
  <si>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</si>
  <si>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</si>
  <si>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</si>
  <si>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</si>
  <si>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</si>
  <si>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</si>
  <si>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</si>
  <si>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</si>
  <si>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</si>
  <si>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</si>
  <si>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</si>
  <si>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</si>
  <si>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</si>
  <si>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</si>
  <si>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</si>
  <si>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</si>
  <si>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</si>
  <si>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</si>
  <si>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</si>
  <si>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</si>
  <si>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</si>
  <si>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</si>
  <si>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</si>
  <si>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</si>
  <si>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</si>
  <si>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</si>
  <si>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</si>
  <si>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</si>
  <si>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</si>
  <si>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</si>
  <si>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</si>
  <si>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</si>
  <si>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</si>
  <si>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</si>
  <si>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</si>
  <si>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</si>
  <si>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</si>
  <si>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</si>
  <si>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</si>
  <si>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</si>
  <si>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</si>
  <si>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</si>
  <si>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</si>
  <si>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</si>
  <si>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</si>
  <si>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</si>
  <si>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</si>
  <si>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</si>
  <si>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</si>
  <si>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</si>
  <si>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</si>
  <si>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</si>
  <si>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</si>
  <si>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</si>
  <si>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</si>
  <si>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</si>
  <si>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</si>
  <si>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</si>
  <si>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</si>
  <si>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</si>
  <si>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</si>
  <si>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</si>
  <si>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</si>
  <si>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</si>
  <si>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</si>
  <si>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</si>
  <si>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</si>
  <si>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</si>
  <si>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</si>
  <si>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</si>
  <si>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</si>
  <si>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</si>
  <si>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</si>
  <si>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</si>
  <si>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</si>
  <si>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</si>
  <si>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</si>
  <si>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</si>
  <si>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</si>
  <si>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</si>
  <si>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</si>
  <si>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</si>
  <si>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</si>
  <si>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</si>
  <si>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</si>
  <si>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</si>
  <si>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</si>
  <si>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</si>
  <si>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</si>
  <si>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</si>
  <si>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</si>
  <si>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</si>
  <si>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</si>
  <si>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</si>
  <si>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</si>
  <si>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</si>
  <si>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</si>
  <si>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</si>
  <si>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</si>
  <si>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</si>
  <si>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</si>
  <si>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</si>
  <si>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</si>
  <si>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</si>
  <si>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</si>
  <si>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</si>
  <si>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</si>
  <si>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</si>
  <si>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</si>
  <si>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</si>
  <si>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</si>
  <si>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</si>
  <si>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</si>
  <si>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</si>
  <si>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</si>
  <si>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</si>
  <si>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</si>
  <si>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</si>
  <si>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</si>
  <si>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</si>
  <si>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</si>
  <si>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</si>
  <si>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</si>
  <si>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</si>
  <si>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</si>
  <si>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</si>
  <si>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</si>
  <si>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</si>
  <si>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</si>
  <si>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</si>
  <si>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</si>
  <si>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</si>
  <si>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</si>
  <si>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</si>
  <si>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</si>
  <si>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</si>
  <si>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</si>
  <si>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</si>
  <si>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</si>
  <si>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</si>
  <si>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</si>
  <si>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</si>
  <si>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</si>
  <si>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</si>
  <si>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</si>
  <si>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</si>
  <si>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</si>
  <si>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</si>
  <si>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</si>
  <si>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</si>
  <si>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</si>
  <si>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</si>
  <si>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</si>
  <si>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</si>
  <si>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</si>
  <si>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</si>
  <si>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</si>
  <si>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</si>
  <si>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</si>
  <si>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</si>
  <si>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</si>
  <si>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</si>
  <si>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</si>
  <si>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</si>
  <si>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</si>
  <si>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</si>
  <si>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</si>
  <si>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</si>
  <si>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</si>
  <si>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</si>
  <si>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</si>
  <si>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</si>
  <si>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</si>
  <si>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</si>
  <si>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</si>
  <si>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</si>
  <si>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</si>
  <si>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</si>
  <si>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</si>
  <si>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</si>
  <si>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</si>
  <si>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</si>
  <si>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</si>
  <si>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</si>
  <si>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</si>
  <si>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</si>
  <si>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</si>
  <si>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</si>
  <si>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</si>
  <si>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</si>
  <si>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</si>
  <si>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</si>
  <si>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</si>
  <si>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</si>
  <si>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</si>
  <si>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</si>
  <si>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</si>
  <si>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</si>
  <si>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</si>
  <si>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</si>
  <si>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</si>
  <si>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</si>
  <si>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</si>
  <si>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</si>
  <si>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</si>
  <si>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</si>
  <si>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</si>
  <si>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</si>
  <si>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</si>
  <si>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</si>
  <si>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</si>
  <si>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</si>
  <si>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</si>
  <si>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</si>
  <si>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</si>
  <si>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</si>
  <si>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</si>
  <si>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</si>
  <si>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</si>
  <si>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</si>
  <si>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</si>
  <si>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</si>
  <si>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</si>
  <si>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</si>
  <si>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</si>
  <si>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</si>
  <si>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</si>
  <si>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</si>
  <si>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</si>
  <si>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</si>
  <si>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</si>
  <si>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</si>
  <si>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</si>
  <si>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</si>
  <si>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</si>
  <si>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</si>
  <si>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</si>
  <si>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</si>
  <si>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</si>
  <si>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</si>
  <si>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</si>
  <si>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</si>
  <si>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</si>
  <si>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</si>
  <si>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</si>
  <si>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</si>
  <si>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</si>
  <si>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</si>
  <si>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</si>
  <si>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</si>
  <si>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</si>
  <si>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</si>
  <si>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</si>
  <si>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</si>
  <si>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</si>
  <si>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</si>
  <si>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</si>
  <si>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</si>
  <si>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</si>
  <si>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</si>
  <si>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</si>
  <si>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</si>
  <si>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</si>
  <si>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</si>
  <si>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</si>
  <si>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</si>
  <si>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</si>
  <si>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</si>
  <si>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</si>
  <si>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</si>
  <si>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</si>
  <si>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</si>
  <si>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</si>
  <si>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</si>
  <si>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</si>
  <si>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</si>
  <si>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</si>
  <si>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</si>
  <si>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</si>
  <si>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</si>
  <si>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</si>
  <si>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</si>
  <si>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</si>
  <si>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</si>
  <si>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</si>
  <si>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</si>
  <si>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</si>
  <si>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</si>
  <si>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</si>
  <si>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</si>
  <si>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</si>
  <si>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</si>
  <si>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</si>
  <si>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</si>
  <si>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</si>
  <si>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</si>
  <si>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</si>
  <si>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</si>
  <si>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</si>
  <si>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</si>
  <si>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</si>
  <si>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</si>
  <si>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</si>
  <si>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</si>
  <si>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</si>
  <si>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</si>
  <si>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</si>
  <si>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</si>
  <si>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</si>
  <si>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</si>
  <si>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</si>
  <si>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</si>
  <si>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</si>
  <si>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</si>
  <si>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</si>
  <si>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</si>
  <si>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</si>
  <si>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</si>
  <si>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</si>
  <si>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</si>
  <si>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</si>
  <si>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</si>
  <si>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</si>
  <si>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</si>
  <si>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</si>
  <si>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</si>
  <si>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</si>
  <si>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</si>
  <si>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</si>
  <si>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</si>
  <si>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</si>
  <si>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</si>
  <si>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</si>
  <si>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</si>
  <si>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</si>
  <si>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</si>
  <si>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</si>
  <si>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</si>
  <si>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</si>
  <si>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</si>
  <si>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</si>
  <si>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</si>
  <si>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</si>
  <si>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</si>
  <si>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</si>
  <si>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</si>
  <si>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</si>
  <si>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</si>
  <si>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</si>
  <si>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</si>
  <si>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</si>
  <si>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</si>
  <si>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</si>
  <si>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</si>
  <si>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</si>
  <si>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</si>
  <si>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</si>
  <si>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</si>
  <si>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</si>
  <si>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</si>
  <si>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</si>
  <si>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</si>
  <si>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</si>
  <si>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</si>
  <si>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</si>
  <si>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</si>
  <si>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</si>
  <si>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</si>
  <si>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</si>
  <si>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</si>
  <si>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</si>
  <si>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</si>
  <si>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</si>
  <si>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</si>
  <si>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</si>
  <si>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</si>
  <si>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</si>
  <si>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</si>
  <si>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</si>
  <si>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</si>
  <si>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</si>
  <si>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</si>
  <si>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</si>
  <si>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</si>
  <si>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</si>
  <si>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</si>
  <si>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</si>
  <si>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</si>
  <si>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</si>
  <si>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</si>
  <si>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</si>
  <si>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</si>
  <si>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</si>
  <si>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</si>
  <si>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</si>
  <si>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</si>
  <si>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</si>
  <si>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</si>
  <si>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</si>
  <si>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</si>
  <si>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</si>
  <si>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</si>
  <si>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</si>
  <si>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</si>
  <si>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</si>
  <si>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</si>
  <si>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</si>
  <si>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</si>
  <si>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</si>
  <si>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</si>
  <si>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</si>
  <si>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</si>
  <si>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</si>
  <si>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</si>
  <si>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</si>
  <si>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</si>
  <si>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</si>
  <si>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</si>
  <si>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</si>
  <si>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</si>
  <si>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</si>
  <si>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</si>
  <si>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</si>
  <si>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</si>
  <si>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</si>
  <si>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</si>
  <si>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</si>
  <si>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</si>
  <si>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</si>
  <si>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</si>
  <si>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</si>
  <si>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</si>
  <si>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</si>
  <si>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</si>
  <si>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</si>
  <si>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</si>
  <si>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</si>
  <si>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</si>
  <si>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</si>
  <si>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</si>
  <si>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</si>
  <si>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</si>
  <si>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</si>
  <si>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</si>
  <si>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</si>
  <si>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</si>
  <si>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</si>
  <si>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</si>
  <si>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</si>
  <si>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</si>
  <si>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</si>
  <si>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</si>
  <si>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</si>
  <si>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</si>
  <si>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</si>
  <si>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</si>
  <si>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</si>
  <si>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</si>
  <si>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</si>
  <si>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</si>
  <si>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</si>
  <si>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</si>
  <si>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</si>
  <si>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</si>
  <si>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</si>
  <si>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</si>
  <si>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</si>
  <si>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</si>
  <si>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</si>
  <si>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</si>
  <si>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</si>
  <si>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</si>
  <si>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</si>
  <si>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</si>
  <si>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</si>
  <si>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</si>
  <si>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</si>
  <si>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</si>
  <si>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</si>
  <si>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</si>
  <si>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</si>
  <si>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</si>
  <si>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</si>
  <si>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</si>
  <si>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</si>
  <si>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</si>
  <si>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</si>
  <si>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</si>
  <si>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</si>
  <si>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</si>
  <si>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</si>
  <si>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</si>
  <si>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</si>
  <si>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</si>
  <si>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</si>
  <si>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</si>
  <si>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</si>
  <si>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</si>
  <si>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</si>
  <si>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</si>
  <si>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</si>
  <si>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</si>
  <si>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</si>
  <si>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</si>
  <si>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</si>
  <si>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</si>
  <si>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</si>
  <si>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</si>
  <si>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</si>
  <si>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</si>
  <si>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</si>
  <si>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</si>
  <si>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</si>
  <si>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</si>
  <si>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</si>
  <si>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</si>
  <si>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</si>
  <si>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</si>
  <si>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</si>
  <si>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</si>
  <si>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</si>
  <si>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</si>
  <si>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</si>
  <si>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</si>
  <si>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</si>
  <si>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</si>
  <si>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</si>
  <si>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</si>
  <si>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</si>
  <si>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</si>
  <si>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</si>
  <si>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</si>
  <si>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</si>
  <si>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</si>
  <si>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</si>
  <si>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</si>
  <si>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</si>
  <si>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</si>
  <si>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</si>
  <si>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</si>
  <si>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</si>
  <si>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</si>
  <si>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</si>
  <si>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</si>
  <si>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</si>
  <si>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</si>
  <si>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</si>
  <si>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</si>
  <si>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</si>
  <si>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</si>
  <si>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</si>
  <si>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</si>
  <si>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</si>
  <si>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</si>
  <si>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</si>
  <si>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</si>
  <si>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</si>
  <si>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</si>
  <si>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</si>
  <si>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</si>
  <si>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</si>
  <si>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</si>
  <si>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</si>
  <si>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</si>
  <si>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</si>
  <si>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</si>
  <si>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</si>
  <si>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</si>
  <si>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</si>
  <si>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</si>
  <si>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</si>
  <si>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</si>
  <si>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</si>
  <si>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</si>
  <si>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</si>
  <si>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</si>
  <si>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</si>
  <si>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</si>
  <si>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</si>
  <si>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</si>
  <si>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</si>
  <si>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</si>
  <si>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</si>
  <si>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</si>
  <si>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</si>
  <si>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</si>
  <si>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</si>
  <si>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</si>
  <si>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</si>
  <si>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</si>
  <si>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</si>
  <si>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</si>
  <si>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</si>
  <si>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</si>
  <si>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</si>
  <si>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</si>
  <si>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</si>
  <si>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</si>
  <si>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</si>
  <si>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</si>
  <si>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</si>
  <si>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</si>
  <si>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</si>
  <si>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</si>
  <si>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</si>
  <si>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</si>
  <si>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</si>
  <si>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</si>
  <si>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</si>
  <si>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</si>
  <si>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</si>
  <si>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</si>
  <si>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</si>
  <si>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</si>
  <si>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</si>
  <si>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</si>
  <si>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</si>
  <si>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</si>
  <si>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</si>
  <si>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</si>
  <si>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</si>
  <si>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</si>
  <si>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</si>
  <si>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</si>
  <si>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</si>
  <si>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</si>
  <si>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</si>
  <si>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</si>
  <si>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</si>
  <si>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</si>
  <si>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</si>
  <si>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</si>
  <si>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</si>
  <si>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</si>
  <si>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</si>
  <si>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</si>
  <si>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</si>
  <si>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</si>
  <si>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</si>
  <si>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</si>
  <si>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</si>
  <si>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</si>
  <si>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</si>
  <si>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</si>
  <si>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</si>
  <si>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</si>
  <si>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</si>
  <si>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</si>
  <si>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</si>
  <si>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</si>
  <si>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</si>
  <si>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</si>
  <si>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</si>
  <si>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</si>
  <si>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</si>
  <si>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</si>
  <si>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</si>
  <si>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</si>
  <si>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</si>
  <si>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</si>
  <si>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</si>
  <si>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</si>
  <si>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</si>
  <si>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</si>
  <si>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</si>
  <si>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</si>
  <si>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</si>
  <si>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</si>
  <si>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</si>
  <si>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</si>
  <si>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</si>
  <si>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</si>
  <si>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</si>
  <si>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</si>
  <si>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</si>
  <si>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</si>
  <si>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</si>
  <si>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</si>
  <si>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</si>
  <si>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</si>
  <si>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</si>
  <si>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</si>
  <si>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</si>
  <si>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</si>
  <si>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</si>
  <si>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</si>
  <si>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</si>
  <si>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</si>
  <si>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</si>
  <si>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</si>
  <si>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</si>
  <si>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</si>
  <si>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</si>
  <si>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</si>
  <si>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</si>
  <si>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</si>
  <si>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</si>
  <si>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</si>
  <si>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</si>
  <si>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</si>
  <si>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</si>
  <si>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</si>
  <si>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</si>
  <si>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</si>
  <si>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</si>
  <si>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</si>
  <si>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</si>
  <si>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</si>
  <si>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</si>
  <si>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</si>
  <si>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</si>
  <si>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</si>
  <si>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</si>
  <si>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</si>
  <si>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</si>
  <si>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</si>
  <si>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</si>
  <si>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</si>
  <si>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</si>
  <si>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</si>
  <si>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</si>
  <si>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</si>
  <si>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</si>
  <si>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</si>
  <si>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</si>
  <si>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</si>
  <si>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</si>
  <si>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</si>
  <si>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</si>
  <si>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</si>
  <si>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</si>
  <si>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</si>
  <si>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</si>
  <si>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</si>
  <si>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</si>
  <si>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</si>
  <si>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</si>
  <si>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</si>
  <si>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</si>
  <si>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</si>
  <si>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</si>
  <si>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</si>
  <si>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</si>
  <si>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</si>
  <si>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</si>
  <si>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</si>
  <si>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</si>
  <si>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</si>
  <si>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</si>
  <si>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</si>
  <si>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</si>
  <si>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</si>
  <si>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</si>
  <si>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</si>
  <si>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</si>
  <si>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</si>
  <si>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</si>
  <si>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</si>
  <si>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</si>
  <si>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</si>
  <si>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</si>
  <si>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</si>
  <si>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</si>
  <si>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</si>
  <si>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</si>
  <si>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</si>
  <si>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</si>
  <si>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</si>
  <si>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</si>
  <si>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</si>
  <si>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</si>
  <si>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</si>
  <si>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</si>
  <si>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</si>
  <si>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</si>
  <si>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</si>
  <si>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</si>
  <si>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</si>
  <si>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</si>
  <si>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</si>
  <si>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</si>
  <si>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</si>
  <si>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</si>
  <si>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</si>
  <si>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</si>
  <si>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</si>
  <si>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</si>
  <si>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</si>
  <si>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</si>
  <si>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</si>
  <si>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</si>
  <si>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</si>
  <si>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</si>
  <si>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</si>
  <si>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</si>
  <si>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</si>
  <si>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</si>
  <si>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</si>
  <si>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</si>
  <si>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</si>
  <si>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</si>
  <si>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</si>
  <si>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</si>
  <si>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</si>
  <si>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</si>
  <si>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</si>
  <si>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</si>
  <si>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</si>
  <si>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</si>
  <si>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</si>
  <si>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</si>
  <si>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</si>
  <si>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</si>
  <si>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</si>
  <si>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</si>
  <si>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</si>
  <si>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</si>
  <si>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</si>
  <si>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</si>
  <si>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</si>
  <si>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</si>
  <si>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</si>
  <si>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</si>
  <si>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</si>
  <si>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</si>
  <si>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</si>
  <si>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</si>
  <si>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</si>
  <si>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</si>
  <si>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</si>
  <si>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</si>
  <si>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</si>
  <si>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</si>
  <si>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</si>
  <si>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</si>
  <si>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</si>
  <si>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</si>
  <si>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</si>
  <si>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</si>
  <si>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</si>
  <si>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</si>
  <si>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</si>
  <si>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</si>
  <si>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</si>
  <si>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</si>
  <si>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</si>
  <si>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</si>
  <si>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</si>
  <si>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</si>
  <si>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</si>
  <si>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</si>
  <si>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</si>
  <si>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</si>
  <si>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</si>
  <si>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</si>
  <si>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</si>
  <si>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</si>
  <si>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</si>
  <si>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</si>
  <si>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</si>
  <si>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</si>
  <si>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</si>
  <si>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</si>
  <si>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</si>
  <si>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</si>
  <si>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</si>
  <si>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</si>
  <si>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</si>
  <si>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</si>
  <si>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</si>
  <si>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</si>
  <si>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</si>
  <si>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</si>
  <si>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</si>
  <si>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</si>
  <si>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</si>
  <si>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</si>
  <si>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</si>
  <si>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</si>
  <si>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</si>
  <si>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</si>
  <si>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</si>
  <si>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</si>
  <si>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</si>
  <si>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</si>
  <si>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</si>
  <si>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</si>
  <si>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</si>
  <si>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</si>
  <si>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</si>
  <si>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</si>
  <si>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</si>
  <si>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</si>
  <si>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</si>
  <si>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</si>
  <si>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</si>
  <si>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</si>
  <si>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</si>
  <si>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</si>
  <si>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</si>
  <si>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</si>
  <si>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</si>
  <si>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</si>
  <si>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</si>
  <si>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</si>
  <si>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</si>
  <si>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</si>
  <si>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</si>
  <si>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</si>
  <si>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</si>
  <si>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</si>
  <si>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</si>
  <si>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</si>
  <si>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</si>
  <si>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</si>
  <si>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</si>
  <si>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</si>
  <si>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</si>
  <si>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</si>
  <si>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</si>
  <si>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</si>
  <si>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</si>
  <si>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</si>
  <si>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</si>
  <si>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</si>
  <si>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</si>
  <si>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</si>
  <si>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</si>
  <si>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</si>
  <si>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</si>
  <si>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</si>
  <si>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</si>
  <si>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</si>
  <si>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</si>
  <si>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</si>
  <si>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</si>
  <si>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</si>
  <si>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</si>
  <si>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</si>
  <si>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</si>
  <si>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</si>
  <si>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</si>
  <si>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</si>
  <si>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</si>
  <si>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</si>
  <si>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</si>
  <si>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</si>
  <si>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</si>
  <si>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</si>
  <si>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</si>
  <si>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</si>
  <si>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</si>
  <si>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</si>
  <si>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</si>
  <si>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</si>
  <si>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</si>
  <si>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</si>
  <si>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</si>
  <si>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</si>
  <si>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</si>
  <si>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</si>
  <si>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</si>
  <si>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</si>
  <si>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</si>
  <si>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</si>
  <si>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</si>
  <si>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</si>
  <si>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</si>
  <si>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</si>
  <si>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</si>
  <si>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</si>
  <si>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</si>
  <si>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</si>
  <si>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</si>
  <si>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</si>
  <si>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</si>
  <si>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</si>
  <si>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</si>
  <si>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</si>
  <si>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</si>
  <si>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</si>
  <si>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</si>
  <si>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</si>
  <si>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</si>
  <si>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</si>
  <si>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</si>
  <si>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</si>
  <si>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</si>
  <si>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</si>
  <si>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</si>
  <si>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</si>
  <si>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</si>
  <si>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</si>
  <si>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</si>
  <si>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</si>
  <si>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</si>
  <si>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</si>
  <si>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</si>
  <si>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</si>
  <si>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</si>
  <si>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</si>
  <si>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</si>
  <si>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</si>
  <si>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</si>
  <si>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</si>
  <si>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</si>
  <si>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</si>
  <si>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</si>
  <si>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</si>
  <si>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</si>
  <si>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</si>
  <si>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</si>
  <si>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</si>
  <si>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</si>
  <si>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</si>
  <si>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</si>
  <si>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</si>
  <si>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</si>
  <si>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</si>
  <si>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</si>
  <si>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</si>
  <si>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</si>
  <si>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</si>
  <si>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</si>
  <si>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</si>
  <si>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</si>
  <si>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</si>
  <si>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</si>
  <si>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</si>
  <si>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</si>
  <si>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</si>
  <si>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</si>
  <si>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</si>
  <si>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</si>
  <si>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</si>
  <si>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</si>
  <si>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</si>
  <si>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</si>
  <si>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</si>
  <si>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</si>
  <si>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</si>
  <si>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</si>
  <si>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</si>
  <si>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</si>
  <si>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</si>
  <si>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</si>
  <si>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</si>
  <si>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</si>
  <si>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</si>
  <si>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</si>
  <si>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</si>
  <si>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</si>
  <si>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</si>
  <si>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</si>
  <si>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</si>
  <si>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</si>
  <si>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</si>
  <si>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</si>
  <si>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</si>
  <si>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</si>
  <si>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</si>
  <si>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</si>
  <si>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</si>
  <si>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</si>
  <si>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</si>
  <si>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</si>
  <si>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</si>
  <si>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</si>
  <si>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</si>
  <si>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</si>
  <si>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</si>
  <si>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</si>
  <si>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</si>
  <si>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</si>
  <si>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</si>
  <si>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</si>
  <si>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</si>
  <si>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</si>
  <si>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</si>
  <si>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</si>
  <si>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</si>
  <si>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</si>
  <si>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</si>
  <si>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</si>
  <si>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</si>
  <si>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</si>
  <si>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</si>
  <si>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</si>
  <si>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</si>
  <si>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</si>
  <si>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</si>
  <si>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</si>
  <si>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</si>
  <si>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</si>
  <si>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</si>
  <si>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</si>
  <si>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</si>
  <si>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</si>
  <si>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</si>
  <si>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</si>
  <si>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</si>
  <si>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</si>
  <si>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</si>
  <si>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</si>
  <si>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</si>
  <si>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</si>
  <si>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</si>
  <si>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</si>
  <si>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</si>
  <si>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</si>
  <si>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</si>
  <si>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</si>
  <si>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</si>
  <si>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</si>
  <si>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</si>
  <si>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</si>
  <si>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</si>
  <si>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</si>
  <si>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</si>
  <si>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</si>
  <si>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</si>
  <si>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</si>
  <si>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</si>
  <si>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</si>
  <si>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</si>
  <si>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</si>
  <si>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</si>
  <si>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</si>
  <si>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</si>
  <si>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</si>
  <si>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</si>
  <si>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</si>
  <si>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</si>
  <si>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</si>
  <si>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</si>
  <si>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</si>
  <si>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</si>
  <si>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</si>
  <si>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</si>
  <si>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</si>
  <si>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</si>
  <si>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</si>
  <si>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</si>
  <si>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</si>
  <si>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</si>
  <si>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</si>
  <si>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</si>
  <si>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</si>
  <si>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</si>
  <si>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</si>
  <si>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</si>
  <si>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</si>
  <si>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</si>
  <si>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</si>
  <si>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</si>
  <si>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</si>
  <si>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</si>
  <si>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</si>
  <si>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</si>
  <si>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</si>
  <si>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</si>
  <si>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</si>
  <si>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</si>
  <si>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</si>
  <si>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</si>
  <si>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</si>
  <si>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</si>
  <si>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</si>
  <si>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</si>
  <si>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</si>
  <si>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</si>
  <si>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</si>
  <si>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</si>
  <si>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</si>
  <si>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</si>
  <si>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</si>
  <si>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</si>
  <si>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</si>
  <si>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</si>
  <si>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</si>
  <si>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</si>
  <si>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</si>
  <si>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</si>
  <si>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</si>
  <si>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</si>
  <si>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</si>
  <si>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</si>
  <si>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</si>
  <si>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</si>
  <si>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</si>
  <si>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</si>
  <si>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</si>
  <si>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</si>
  <si>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</si>
  <si>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</si>
  <si>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</si>
  <si>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</si>
  <si>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</si>
  <si>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</si>
  <si>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</si>
  <si>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</si>
  <si>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</si>
  <si>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</si>
  <si>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</si>
  <si>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</si>
  <si>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</si>
  <si>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</si>
  <si>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</si>
  <si>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</si>
  <si>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</si>
  <si>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</si>
  <si>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</si>
  <si>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</si>
  <si>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</si>
  <si>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</si>
  <si>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</si>
  <si>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</si>
  <si>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</si>
  <si>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</si>
  <si>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</si>
  <si>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</si>
  <si>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</si>
  <si>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</si>
  <si>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</si>
  <si>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</si>
  <si>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</si>
  <si>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</si>
  <si>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</si>
  <si>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</si>
  <si>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</si>
  <si>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</si>
  <si>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</si>
  <si>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</si>
  <si>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</si>
  <si>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</si>
  <si>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</si>
  <si>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</si>
  <si>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</si>
  <si>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</si>
  <si>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</si>
  <si>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</si>
  <si>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</si>
  <si>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</si>
  <si>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</si>
  <si>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</si>
  <si>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</si>
  <si>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</si>
  <si>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</si>
  <si>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</si>
  <si>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</si>
  <si>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</si>
  <si>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</si>
  <si>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</si>
  <si>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</si>
  <si>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</si>
  <si>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</si>
  <si>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</si>
  <si>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</si>
  <si>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</si>
  <si>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</si>
  <si>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</si>
  <si>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</si>
  <si>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</si>
  <si>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</si>
  <si>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</si>
  <si>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</si>
  <si>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</si>
  <si>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</si>
  <si>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</si>
  <si>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</si>
  <si>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</si>
  <si>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</si>
  <si>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</si>
  <si>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</si>
  <si>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</si>
  <si>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</si>
  <si>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</si>
  <si>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</si>
  <si>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</si>
  <si>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</si>
  <si>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</si>
  <si>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</si>
  <si>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</si>
  <si>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</si>
  <si>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</si>
  <si>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</si>
  <si>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</si>
  <si>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</si>
  <si>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</si>
  <si>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</si>
  <si>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</si>
  <si>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</si>
  <si>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</si>
  <si>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</si>
  <si>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</si>
  <si>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</si>
  <si>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</si>
  <si>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</si>
  <si>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</si>
  <si>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</si>
  <si>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</si>
  <si>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</si>
  <si>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</si>
  <si>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</si>
  <si>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</si>
  <si>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</si>
  <si>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</si>
  <si>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</si>
  <si>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</si>
  <si>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</si>
  <si>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</si>
  <si>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</si>
  <si>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</si>
  <si>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</si>
  <si>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</si>
  <si>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</si>
  <si>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</si>
  <si>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</si>
  <si>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</si>
  <si>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</si>
  <si>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</si>
  <si>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</si>
  <si>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</si>
  <si>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</si>
  <si>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</si>
  <si>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</si>
  <si>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</si>
  <si>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</si>
  <si>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</si>
  <si>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</si>
  <si>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</si>
  <si>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</si>
  <si>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</si>
  <si>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</si>
  <si>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</si>
  <si>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</si>
  <si>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</si>
  <si>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</si>
  <si>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</si>
  <si>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</si>
  <si>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</si>
  <si>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</si>
  <si>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</si>
  <si>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</si>
  <si>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</si>
  <si>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</si>
  <si>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</si>
  <si>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</si>
  <si>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</si>
  <si>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</si>
  <si>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</si>
  <si>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</si>
  <si>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</si>
  <si>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</si>
  <si>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</si>
  <si>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</si>
  <si>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</si>
  <si>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</si>
  <si>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</si>
  <si>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</si>
  <si>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</si>
  <si>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</si>
  <si>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</si>
  <si>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</si>
  <si>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</si>
  <si>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</si>
  <si>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</si>
  <si>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</si>
  <si>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</si>
  <si>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</si>
  <si>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</si>
  <si>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</si>
  <si>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</si>
  <si>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</si>
  <si>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</si>
  <si>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</si>
  <si>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</si>
  <si>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</si>
  <si>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</si>
  <si>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</si>
  <si>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</si>
  <si>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</si>
  <si>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</si>
  <si>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</si>
  <si>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</si>
  <si>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</si>
  <si>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</si>
  <si>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</si>
  <si>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</si>
  <si>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</si>
  <si>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</si>
  <si>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</si>
  <si>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</si>
  <si>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</si>
  <si>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</si>
  <si>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</si>
  <si>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</si>
  <si>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</si>
  <si>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</si>
  <si>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</si>
  <si>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</si>
  <si>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</si>
  <si>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</si>
  <si>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</si>
  <si>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</si>
  <si>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</si>
  <si>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</si>
  <si>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</si>
  <si>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</si>
  <si>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</si>
  <si>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</si>
  <si>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</si>
  <si>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</si>
  <si>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</si>
  <si>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</si>
  <si>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</si>
  <si>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</si>
  <si>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</si>
  <si>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</si>
  <si>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</si>
  <si>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</si>
  <si>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</si>
  <si>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</si>
  <si>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</si>
  <si>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</si>
  <si>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</si>
  <si>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</si>
  <si>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</si>
  <si>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</si>
  <si>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</si>
  <si>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</si>
  <si>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</si>
  <si>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</si>
  <si>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</si>
  <si>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</si>
  <si>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</si>
  <si>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</si>
  <si>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</si>
  <si>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</si>
  <si>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</si>
  <si>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</si>
  <si>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</si>
  <si>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</si>
  <si>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</si>
  <si>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</si>
  <si>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</si>
  <si>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</si>
  <si>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</si>
  <si>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</si>
  <si>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</si>
  <si>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</si>
  <si>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</si>
  <si>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</si>
  <si>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</si>
  <si>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</si>
  <si>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</si>
  <si>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</si>
  <si>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</si>
  <si>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</si>
  <si>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</si>
  <si>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</si>
  <si>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</si>
  <si>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</si>
  <si>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</si>
  <si>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</si>
  <si>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</si>
  <si>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</si>
  <si>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</si>
  <si>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</si>
  <si>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</si>
  <si>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</si>
  <si>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</si>
  <si>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</si>
  <si>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</si>
  <si>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</si>
  <si>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</si>
  <si>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</si>
  <si>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</si>
  <si>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</si>
  <si>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</si>
  <si>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</si>
  <si>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</si>
  <si>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</si>
  <si>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</si>
  <si>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</si>
  <si>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</si>
  <si>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</si>
  <si>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</si>
  <si>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</si>
  <si>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</si>
  <si>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</si>
  <si>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</si>
  <si>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</si>
  <si>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</si>
  <si>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</si>
  <si>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</si>
  <si>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</si>
  <si>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</si>
  <si>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</si>
  <si>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</si>
  <si>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</si>
  <si>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</si>
  <si>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</si>
  <si>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</si>
  <si>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</si>
  <si>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</si>
  <si>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</si>
  <si>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</si>
  <si>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</si>
  <si>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</si>
  <si>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</si>
  <si>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</si>
  <si>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</si>
  <si>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</si>
  <si>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</si>
  <si>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</si>
  <si>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</si>
  <si>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</si>
  <si>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</si>
  <si>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</si>
  <si>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</si>
  <si>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</si>
  <si>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</si>
  <si>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</si>
  <si>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</si>
  <si>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</si>
  <si>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</si>
  <si>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</si>
  <si>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</si>
  <si>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</si>
  <si>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</si>
  <si>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</si>
  <si>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</si>
  <si>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</si>
  <si>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</si>
  <si>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</si>
  <si>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</si>
  <si>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</si>
  <si>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</si>
  <si>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</si>
  <si>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</si>
  <si>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</si>
  <si>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</si>
  <si>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</si>
  <si>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</si>
  <si>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</si>
  <si>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</si>
  <si>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</si>
  <si>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</si>
  <si>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</si>
  <si>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</si>
  <si>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</si>
  <si>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</si>
  <si>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</si>
  <si>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</si>
  <si>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</si>
  <si>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</si>
  <si>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</si>
  <si>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</si>
  <si>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</si>
  <si>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</si>
  <si>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</si>
  <si>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</si>
  <si>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</si>
  <si>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</si>
  <si>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</si>
  <si>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</si>
  <si>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</si>
  <si>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</si>
  <si>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</si>
  <si>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</si>
  <si>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</si>
  <si>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</si>
  <si>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</si>
  <si>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</si>
  <si>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</si>
  <si>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</si>
  <si>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</si>
  <si>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</si>
  <si>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</si>
  <si>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</si>
  <si>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</si>
  <si>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</si>
  <si>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</si>
  <si>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</si>
  <si>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</si>
  <si>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</si>
  <si>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</si>
  <si>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</si>
  <si>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</si>
  <si>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</si>
  <si>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</si>
  <si>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</si>
  <si>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</si>
  <si>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</si>
  <si>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</si>
  <si>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</si>
  <si>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</si>
  <si>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</si>
  <si>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</si>
  <si>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</si>
  <si>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</si>
  <si>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</si>
  <si>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</si>
  <si>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</si>
  <si>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</si>
  <si>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</si>
  <si>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</si>
  <si>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</si>
  <si>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</si>
  <si>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</si>
  <si>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</si>
  <si>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</si>
  <si>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</si>
  <si>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</si>
  <si>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</si>
  <si>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</si>
  <si>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</si>
  <si>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</si>
  <si>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PCM-20251004-00000586</t>
  </si>
  <si>
    <t>EM team need 10 mins</t>
  </si>
  <si>
    <t xml:space="preserve">NO PCM </t>
  </si>
  <si>
    <t>again down EM team on the way to check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</si>
  <si>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</si>
  <si>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</si>
  <si>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</si>
  <si>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</si>
  <si>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</si>
  <si>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</si>
  <si>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</si>
  <si>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</si>
  <si>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</si>
  <si>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</si>
  <si>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</si>
  <si>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</si>
  <si>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</si>
  <si>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</si>
  <si>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</si>
  <si>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</si>
  <si>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</si>
  <si>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</si>
  <si>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</si>
  <si>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</si>
  <si>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</si>
  <si>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</si>
  <si>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</si>
  <si>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</si>
  <si>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</si>
  <si>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</si>
  <si>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</si>
  <si>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</si>
  <si>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</si>
  <si>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</si>
  <si>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</si>
  <si>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</si>
  <si>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</si>
  <si>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</si>
  <si>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</si>
  <si>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</si>
  <si>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</si>
  <si>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</si>
  <si>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</si>
  <si>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</si>
  <si>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</si>
  <si>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</si>
  <si>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</si>
  <si>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</si>
  <si>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</si>
  <si>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</si>
  <si>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</si>
  <si>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</si>
  <si>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</si>
  <si>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</si>
  <si>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</si>
  <si>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</si>
  <si>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</si>
  <si>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</si>
  <si>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</si>
  <si>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</si>
  <si>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</si>
  <si>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</si>
  <si>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</si>
  <si>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</si>
  <si>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</si>
  <si>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</si>
  <si>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</si>
  <si>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</si>
  <si>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</si>
  <si>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</si>
  <si>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</si>
  <si>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</si>
  <si>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</si>
  <si>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</si>
  <si>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</si>
  <si>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</si>
  <si>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</si>
  <si>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</si>
  <si>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</si>
  <si>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</si>
  <si>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</si>
  <si>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</si>
  <si>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</si>
  <si>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</si>
  <si>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</si>
  <si>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</si>
  <si>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</si>
  <si>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</si>
  <si>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</si>
  <si>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</si>
  <si>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PCM-20251004-00000380</t>
  </si>
  <si>
    <t xml:space="preserve">Restored by PG </t>
  </si>
  <si>
    <t>PCM-20251004-00000668</t>
  </si>
  <si>
    <t xml:space="preserve">ETA 10 min </t>
  </si>
  <si>
    <t>PCM-20251004-00000492</t>
  </si>
  <si>
    <t xml:space="preserve">ETA 90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</si>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</sst>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0">
    <sortCondition ref="H1:H5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6" totalsRowShown="0" headerRowDxfId="157" dataDxfId="156" headerRowBorderDxfId="154" tableBorderDxfId="155" totalsRowBorderDxfId="153">
  <autoFilter ref="A1:CJ3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5" totalsRowShown="0" headerRowDxfId="64" dataDxfId="63" headerRowBorderDxfId="61" tableBorderDxfId="62">
  <autoFilter ref="A1:L12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0"/>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271.48086759258877</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93" t="s">
        <v>21490</v>
      </c>
      <c r="E3" s="65" t="s">
        <v>38964</v>
      </c>
      <c r="F3" s="66">
        <v>45934.376111111109</v>
      </c>
      <c r="G3" s="67">
        <f ca="1">IFERROR(NOW()-F3,"")</f>
        <v>5.3182407405984122E-2</v>
      </c>
      <c r="H3" s="90">
        <v>45934.376111111109</v>
      </c>
      <c r="I3" s="73" t="str">
        <f>IFERROR(VLOOKUP(D3,DB!A:F,6,0),"")</f>
        <v>Generator-SG</v>
      </c>
      <c r="J3" s="73" t="str">
        <f>IFERROR(VLOOKUP(D3,DB!A:G,7,0),"")</f>
        <v>Vandalized</v>
      </c>
      <c r="K3" s="69" t="s">
        <v>38967</v>
      </c>
      <c r="L3" s="70" t="str">
        <f>IFERROR(VLOOKUP(D3,DB!A:I,9,0),"")</f>
        <v>Latis</v>
      </c>
    </row>
    <row r="4" spans="1:12" ht="15" customHeight="1">
      <c r="A4" s="63" t="s">
        <v>38968</v>
      </c>
      <c r="B4" s="73" t="str">
        <f>IFERROR(VLOOKUP(D4,DB!A:K,11,0),"")</f>
        <v>R1</v>
      </c>
      <c r="C4" s="64">
        <v>1</v>
      </c>
      <c r="D4" s="93" t="s">
        <v>19993</v>
      </c>
      <c r="E4" s="65"/>
      <c r="F4" s="90">
        <v>45934.384317129632</v>
      </c>
      <c r="G4" s="67">
        <f ca="1">IFERROR(NOW()-F4,"")</f>
        <v>4.4976388882787433E-2</v>
      </c>
      <c r="H4" s="68">
        <v>45934.384317129632</v>
      </c>
      <c r="I4" s="73" t="str">
        <f>IFERROR(VLOOKUP(D4,DB!A:F,6,0),"")</f>
        <v>SCECO</v>
      </c>
      <c r="J4" s="73" t="str">
        <f>IFERROR(VLOOKUP(D4,DB!A:G,7,0),"")</f>
        <v>Dead</v>
      </c>
      <c r="K4" s="69" t="s">
        <v>38969</v>
      </c>
      <c r="L4" s="70" t="str">
        <f>IFERROR(VLOOKUP(D4,DB!A:I,9,0),"")</f>
        <v>Latis</v>
      </c>
    </row>
    <row r="5" spans="1:12" ht="15" customHeight="1">
      <c r="A5" s="63"/>
      <c r="B5" s="73" t="str">
        <f>IFERROR(VLOOKUP(D5,DB!A:K,11,0),"")</f>
        <v/>
      </c>
      <c r="C5" s="64"/>
      <c r="D5" s="64"/>
      <c r="E5" s="65"/>
      <c r="F5" s="66"/>
      <c r="G5" s="67">
        <f ca="1">IFERROR(NOW()-F5,"")</f>
        <v>45934.429293518515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45934.429293518515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45934.429293518515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45934.429293518515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45934.429293518515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45934.429293518515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45934.429293518515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45934.429293518515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45934.429293518515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45934.429293518515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45934.429293518515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45934.429293518515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45934.429293518515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45934.429293518515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45934.429293518515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45934.429293518515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45934.429293518515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45934.429293518515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45934.429293518515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45934.429293518515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45934.429293518515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45934.429293518515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45934.429293518515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45934.429293518515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45934.429293518515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45934.429293518515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45934.429293518515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45934.429293518515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45934.429293518515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45934.429293518515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45934.429293518515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45934.429293518515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45934.429293518515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45934.429293518515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45934.429293518515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45934.429293518515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45934.429293518515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45934.429293518515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45934.429293518515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45934.429293518515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45934.429293518515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45934.429293518515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45934.429293518515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45934.429293518515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45934.429293518515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45934.429293518515</v>
      </c>
      <c r="H50" s="68"/>
      <c r="I50" s="73" t="str">
        <f>IFERROR(VLOOKUP(D50,DB!A:F,6,0),"")</f>
        <v/>
      </c>
      <c r="J50" s="73" t="str">
        <f>IFERROR(VLOOKUP(D50,DB!A:G,7,0),"")</f>
        <v/>
      </c>
      <c r="K50" s="69"/>
      <c r="L50" s="70" t="str">
        <f>IFERROR(VLOOKUP(D50,DB!A:I,9,0),"")</f>
        <v/>
      </c>
    </row>
  </sheetData>
  <customSheetViews>
    <customSheetView guid="{F6042A99-DD27-4453-835D-0834D95730CC}" filter="1" showAutoFilter="1">
      <pageMargins left="0" right="0" top="0" bottom="0" header="0" footer="0"/>
      <autoFilter ref="B1:M1" xr:uid="{AFE1EEC0-2FB2-4F67-A1F0-0EFBDA9C2C4F}"/>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6"/>
  <sheetViews>
    <sheetView workbookViewId="0">
      <selection activeCell="D14" sqref="D14"/>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242.7775111111041</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127.7022101851835</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109.42945555555343</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3</v>
      </c>
      <c r="D6" s="18" t="s">
        <v>21426</v>
      </c>
      <c r="E6" s="131" t="s">
        <v>38964</v>
      </c>
      <c r="F6" s="132">
        <v>45934.287557870368</v>
      </c>
      <c r="G6" s="133">
        <f ca="1">IFERROR(NOW()-F6,"-")</f>
        <v>0.14173564814700512</v>
      </c>
      <c r="H6" s="132">
        <v>45934.279768518521</v>
      </c>
      <c r="I6" s="18" t="str">
        <f>IFERROR(VLOOKUP(D6,DB!A:F,6,0),"")</f>
        <v>SCECO</v>
      </c>
      <c r="J6" s="18" t="str">
        <f>IFERROR(VLOOKUP(D6,DB!A:G,7,0),"")</f>
        <v>No BB Shifted+No BB Shifted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39058</v>
      </c>
      <c r="B7" s="18" t="str">
        <f>IFERROR(VLOOKUP(D7,DB!A:K,11,0),"")</f>
        <v>R2</v>
      </c>
      <c r="C7" s="18">
        <v>1</v>
      </c>
      <c r="D7" s="18" t="s">
        <v>26818</v>
      </c>
      <c r="E7" s="131" t="s">
        <v>38964</v>
      </c>
      <c r="F7" s="132">
        <v>45934.418437499997</v>
      </c>
      <c r="G7" s="133">
        <f ca="1">IFERROR(NOW()-F7,"-")</f>
        <v>1.0856018518097699E-2</v>
      </c>
      <c r="H7" s="132">
        <v>45934.412881944445</v>
      </c>
      <c r="I7" s="18" t="str">
        <f>IFERROR(VLOOKUP(D7,DB!A:F,6,0),"")</f>
        <v>Generator-SG</v>
      </c>
      <c r="J7" s="18" t="str">
        <f>IFERROR(VLOOKUP(D7,DB!A:G,7,0),"")</f>
        <v>In progress</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45934.429293518515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45934.429293518515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45934.429293518515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45934.429293518515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45934.429293518515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45934.429293518515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45934.429293518515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45934.429293518515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45934.429293518515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45934.429293518515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45934.429293518515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45934.429293518515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45934.429293518515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45934.429293518515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45934.429293518515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45934.429293518515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45934.429293518515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45934.429293518515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45934.429293518515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45934.429293518515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45934.429293518515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45934.429293518515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45934.429293518515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45934.429293518515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45934.429293518515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45934.429293518515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45934.429293518515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45934.429293518515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45934.429293518515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45934.429293518515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45934.429293518515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45934.429293518515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45934.429293518515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45934.429293518515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45934.429293518515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45934.429293518515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45934.429293518515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45934.429293518515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45934.429293518515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45934.429293518515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45934.429293518515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45934.429293518515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45934.429293518515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45934.429293518515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45934.429293518515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45934.429293518515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45934.429293518515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45934.429293518515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45934.429293518515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45934.429293518515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45934.429293518515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45934.429293518515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45934.429293518515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45934.429293518515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45934.429293518515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45934.429293518515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45934.429293518515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45934.429293518515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45934.429293518515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45934.429293518515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45934.429293518515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45934.429293518515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45934.429293518515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45934.429293518515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45934.429293518515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45934.429293518515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45934.429293518515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45934.429293518515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45934.429293518515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45934.429293518515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45934.429293518515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45934.429293518515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45934.429293518515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45934.429293518515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45934.429293518515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45934.429293518515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45934.429293518515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45934.429293518515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45934.429293518515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45934.429293518515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45934.429293518515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45934.429293518515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45934.429293518515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45934.429293518515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45934.429293518515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45934.429293518515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45934.429293518515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45934.429293518515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45934.429293518515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45934.429293518515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45934.429293518515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45934.429293518515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45934.429293518515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45934.429293518515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45934.429293518515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45934.429293518515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45934.429293518515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45934.429293518515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45934.429293518515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45934.429293518515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45934.429293518515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45934.429293518515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45934.429293518515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45934.429293518515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45934.429293518515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45934.429293518515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45934.429293518515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45934.429293518515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45934.429293518515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45934.429293518515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45934.429293518515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45934.429293518515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45934.429293518515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45934.429293518515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45934.429293518515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45934.429293518515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45934.429293518515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45934.429293518515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45934.429293518515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45934.429293518515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45934.429293518515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45934.429293518515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45934.429293518515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45934.429293518515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45934.429293518515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45934.429293518515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45934.429293518515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45934.429293518515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45934.429293518515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45934.429293518515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45934.429293518515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45934.429293518515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45934.429293518515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45934.429293518515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45934.429293518515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45934.429293518515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45934.429293518515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45934.429293518515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45934.429293518515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45934.429293518515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45934.429293518515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45934.429293518515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45934.429293518515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45934.429293518515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45934.429293518515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45934.429293518515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45934.429293518515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45934.429293518515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45934.429293518515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45934.429293518515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45934.429293518515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45934.429293518515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45934.429293518515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45934.429293518515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45934.429293518515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45934.429293518515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45934.429293518515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45934.429293518515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45934.429293518515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45934.429293518515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45934.429293518515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45934.429293518515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45934.429293518515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45934.429293518515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45934.429293518515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45934.429293518515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45934.429293518515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45934.429293518515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45934.429293518515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45934.429293518515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45934.429293518515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45934.429293518515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45934.429293518515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45934.429293518515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45934.429293518515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45934.429293518515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45934.429293518515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45934.429293518515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45934.429293518515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45934.429293518515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45934.429293518515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45934.429293518515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45934.429293518515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45934.429293518515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45934.429293518515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45934.429293518515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45934.429293518515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45934.429293518515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45934.429293518515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45934.429293518515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45934.429293518515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45934.429293518515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45934.429293518515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45934.429293518515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45934.429293518515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45934.429293518515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45934.429293518515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45934.429293518515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45934.429293518515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45934.429293518515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45934.429293518515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45934.429293518515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45934.429293518515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45934.429293518515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45934.429293518515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45934.429293518515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45934.429293518515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45934.429293518515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45934.429293518515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45934.429293518515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45934.429293518515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45934.429293518515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45934.429293518515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45934.429293518515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45934.429293518515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45934.429293518515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45934.429293518515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45934.429293518515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45934.429293518515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45934.429293518515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45934.429293518515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45934.429293518515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45934.429293518515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45934.429293518515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45934.429293518515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45934.429293518515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45934.429293518515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45934.429293518515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45934.429293518515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45934.429293518515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45934.429293518515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45934.429293518515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45934.429293518515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45934.429293518515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45934.429293518515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45934.429293518515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45934.429293518515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45934.429293518515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45934.429293518515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45934.429293518515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45934.429293518515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45934.429293518515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45934.429293518515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45934.429293518515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45934.429293518515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45934.429293518515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45934.429293518515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45934.429293518515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45934.429293518515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45934.429293518515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45934.429293518515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45934.429293518515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45934.429293518515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45934.429293518515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45934.429293518515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45934.429293518515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45934.429293518515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45934.429293518515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45934.429293518515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45934.429293518515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45934.429293518515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45934.429293518515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45934.429293518515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45934.429293518515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45934.429293518515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45934.429293518515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45934.429293518515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45934.429293518515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45934.429293518515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45934.429293518515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45934.429293518515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45934.429293518515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45934.429293518515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45934.429293518515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45934.429293518515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45934.429293518515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45934.429293518515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45934.429293518515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45934.429293518515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45934.429293518515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45934.429293518515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45934.429293518515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45934.429293518515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45934.429293518515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45934.429293518515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45934.429293518515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45934.429293518515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45934.429293518515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45934.429293518515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45934.429293518515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45934.429293518515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45934.429293518515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45934.429293518515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45934.429293518515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45934.429293518515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45934.429293518515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45934.429293518515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45934.429293518515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45934.429293518515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45934.429293518515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45934.429293518515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45934.429293518515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45934.429293518515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45934.429293518515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45934.429293518515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45934.429293518515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45934.429293518515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45934.429293518515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45934.429293518515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45934.429293518515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45934.429293518515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45934.429293518515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45934.429293518515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45934.429293518515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45934.429293518515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45934.429293518515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45934.429293518515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45934.429293518515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45934.429293518515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sheetData>
  <dataValidations count="2">
    <dataValidation allowBlank="1" showInputMessage="1" showErrorMessage="1" sqref="E1" xr:uid="{4D935161-CDD3-4592-B877-3FB59C99E142}"/>
    <dataValidation type="list" allowBlank="1" showInputMessage="1" showErrorMessage="1" sqref="E3:E3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5"/>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39060</v>
      </c>
      <c r="B2" s="75" t="str">
        <f>IFERROR(VLOOKUP(D2,DB!A:K,11,0),"")</f>
        <v>R3</v>
      </c>
      <c r="C2" s="18">
        <v>3</v>
      </c>
      <c r="D2" s="18" t="s">
        <v>24911</v>
      </c>
      <c r="E2" s="18" t="s">
        <v>38964</v>
      </c>
      <c r="F2" s="20">
        <v>45934.34952546296</v>
      </c>
      <c r="G2" s="21">
        <f t="shared" ref="G2:G58" ca="1" si="0">IFERROR(NOW()-F2,"-")</f>
        <v>7.9768055555177853E-2</v>
      </c>
      <c r="H2" s="22">
        <v>45934.338368055556</v>
      </c>
      <c r="I2" s="19" t="str">
        <f>IFERROR(VLOOKUP(D2,DB!A:F,6,0),"")</f>
        <v>SCECO</v>
      </c>
      <c r="J2" s="18" t="str">
        <f>IFERROR(VLOOKUP(D2,DB!A:G,7,0),"")</f>
        <v>Dead</v>
      </c>
      <c r="K2" s="50" t="s">
        <v>39061</v>
      </c>
      <c r="L2" s="23" t="str">
        <f>IFERROR(VLOOKUP(D2,DB!A:I,9,0),"")</f>
        <v>Latis</v>
      </c>
    </row>
    <row r="3" spans="1:13" ht="15" customHeight="1">
      <c r="A3" s="19"/>
      <c r="B3" s="75" t="str">
        <f>IFERROR(VLOOKUP(D3,DB!A:K,11,0),"")</f>
        <v/>
      </c>
      <c r="C3" s="18"/>
      <c r="D3" s="18"/>
      <c r="E3" s="18"/>
      <c r="F3" s="20"/>
      <c r="G3" s="21">
        <f t="shared" ca="1" si="0"/>
        <v>45934.429293518515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45934.429293518515</v>
      </c>
      <c r="H4" s="22"/>
      <c r="I4" s="19" t="str">
        <f>IFERROR(VLOOKUP(D4,DB!A:F,6,0),"")</f>
        <v/>
      </c>
      <c r="J4" s="18" t="str">
        <f>IFERROR(VLOOKUP(D4,DB!A:G,7,0),"")</f>
        <v/>
      </c>
      <c r="K4" s="50"/>
      <c r="L4" s="23" t="str">
        <f>IFERROR(VLOOKUP(D4,DB!A:I,9,0),"")</f>
        <v/>
      </c>
    </row>
    <row r="5" spans="1:13" ht="15" customHeight="1">
      <c r="A5" s="19"/>
      <c r="B5" s="18" t="str">
        <f>IFERROR(VLOOKUP(#REF!,DB!A:K,11,0),"")</f>
        <v/>
      </c>
      <c r="C5" s="18"/>
      <c r="D5" s="18"/>
      <c r="E5" s="18"/>
      <c r="F5" s="20"/>
      <c r="G5" s="21">
        <f t="shared" ca="1" si="0"/>
        <v>45934.429293518515</v>
      </c>
      <c r="H5" s="22"/>
      <c r="I5" s="19" t="str">
        <f>IFERROR(VLOOKUP(#REF!,DB!A:F,6,0),"")</f>
        <v/>
      </c>
      <c r="J5" s="18" t="str">
        <f>IFERROR(VLOOKUP(#REF!,DB!A:G,7,0),"")</f>
        <v/>
      </c>
      <c r="K5" s="50"/>
      <c r="L5" s="23" t="str">
        <f>IFERROR(VLOOKUP(#REF!,DB!A:I,9,0),"")</f>
        <v/>
      </c>
    </row>
    <row r="6" spans="1:13" ht="15" customHeight="1">
      <c r="A6" s="19"/>
      <c r="B6" s="75" t="str">
        <f>IFERROR(VLOOKUP(D6,DB!A:K,11,0),"")</f>
        <v/>
      </c>
      <c r="C6" s="18"/>
      <c r="D6" s="18"/>
      <c r="E6" s="18"/>
      <c r="F6" s="20"/>
      <c r="G6" s="21">
        <f t="shared" ca="1" si="0"/>
        <v>45934.429293518515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45934.429293518515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45934.429293518515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45934.429293518515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45934.429293518515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45934.429293518515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45934.429293518515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45934.429293518515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45934.429293518515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45934.429293518515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45934.429293518515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45934.429293518515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45934.429293518515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45934.429293518515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45934.429293518515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45934.429293518515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45934.429293518515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45934.429293518515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45934.429293518515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45934.429293518515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45934.429293518515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45934.429293518515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45934.429293518515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45934.429293518515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45934.429293518515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45934.429293518515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45934.429293518515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45934.429293518515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45934.429293518515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45934.429293518515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45934.429293518515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45934.429293518515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45934.429293518515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45934.429293518515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45934.429293518515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45934.429293518515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45934.429293518515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45934.429293518515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45934.429293518515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45934.429293518515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45934.429293518515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45934.429293518515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45934.429293518515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45934.429293518515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45934.429293518515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45934.429293518515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45934.429293518515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45934.429293518515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45934.429293518515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45934.429293518515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45934.429293518515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45934.429293518515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45934.429293518515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ref="G59:G122" ca="1" si="1">IFERROR(NOW()-F59,"-")</f>
        <v>45934.429293518515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45934.429293518515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45934.429293518515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45934.429293518515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45934.429293518515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45934.429293518515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45934.429293518515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45934.429293518515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45934.429293518515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45934.429293518515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45934.429293518515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45934.429293518515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45934.429293518515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45934.429293518515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45934.429293518515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45934.429293518515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45934.429293518515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45934.429293518515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45934.429293518515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45934.429293518515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45934.429293518515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45934.429293518515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45934.429293518515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45934.429293518515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45934.429293518515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45934.429293518515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45934.429293518515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45934.429293518515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45934.429293518515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45934.429293518515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45934.429293518515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45934.429293518515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45934.429293518515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45934.429293518515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45934.429293518515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45934.429293518515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45934.429293518515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45934.429293518515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45934.429293518515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45934.429293518515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45934.429293518515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45934.429293518515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45934.429293518515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45934.429293518515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45934.429293518515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45934.429293518515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45934.429293518515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45934.429293518515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45934.429293518515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45934.429293518515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45934.429293518515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45934.429293518515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45934.429293518515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45934.429293518515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45934.429293518515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45934.429293518515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45934.429293518515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45934.429293518515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45934.429293518515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45934.429293518515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45934.429293518515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45934.429293518515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45934.429293518515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45934.429293518515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ref="G123:G186" ca="1" si="2">IFERROR(NOW()-F123,"-")</f>
        <v>45934.429293518515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45934.429293518515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45934.429293518515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45934.429293518515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45934.429293518515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45934.429293518515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45934.429293518515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45934.429293518515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45934.429293518515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45934.429293518515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45934.429293518515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45934.429293518515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45934.429293518515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45934.429293518515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45934.429293518515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45934.429293518515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45934.429293518515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45934.429293518515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45934.429293518515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45934.429293518515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45934.429293518515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45934.429293518515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45934.429293518515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45934.429293518515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45934.429293518515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45934.429293518515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45934.429293518515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45934.429293518515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45934.429293518515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45934.429293518515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45934.429293518515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45934.429293518515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45934.429293518515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45934.429293518515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45934.429293518515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45934.429293518515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45934.429293518515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45934.429293518515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45934.429293518515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45934.429293518515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45934.429293518515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45934.429293518515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45934.429293518515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45934.429293518515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45934.429293518515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45934.429293518515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45934.429293518515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45934.429293518515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45934.429293518515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45934.429293518515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45934.429293518515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45934.429293518515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45934.429293518515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45934.429293518515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45934.429293518515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45934.429293518515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45934.429293518515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45934.429293518515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45934.429293518515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45934.429293518515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45934.429293518515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45934.429293518515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45934.429293518515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45934.429293518515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ref="G187:G250" ca="1" si="3">IFERROR(NOW()-F187,"-")</f>
        <v>45934.429293518515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45934.429293518515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45934.429293518515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45934.429293518515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45934.429293518515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45934.429293518515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45934.429293518515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45934.429293518515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45934.429293518515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45934.429293518515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45934.429293518515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45934.429293518515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45934.429293518515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45934.429293518515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45934.429293518515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45934.429293518515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45934.429293518515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45934.429293518515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45934.429293518515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45934.429293518515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45934.429293518515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45934.429293518515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45934.429293518515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45934.429293518515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45934.429293518515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45934.429293518515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45934.429293518515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45934.429293518515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45934.429293518515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45934.429293518515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45934.429293518515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45934.429293518515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45934.429293518515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45934.429293518515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45934.429293518515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45934.429293518515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45934.429293518515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45934.429293518515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45934.429293518515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45934.429293518515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45934.429293518515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45934.429293518515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45934.429293518515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45934.429293518515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45934.429293518515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45934.429293518515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45934.429293518515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45934.429293518515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45934.429293518515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45934.429293518515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45934.429293518515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45934.429293518515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45934.429293518515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45934.429293518515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45934.429293518515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45934.429293518515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45934.429293518515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45934.429293518515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45934.429293518515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45934.429293518515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45934.429293518515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45934.429293518515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45934.429293518515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45934.429293518515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ref="G251:G314" ca="1" si="4">IFERROR(NOW()-F251,"-")</f>
        <v>45934.429293518515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45934.429293518515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45934.429293518515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45934.429293518515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45934.429293518515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45934.429293518515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45934.429293518515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45934.429293518515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45934.429293518515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45934.429293518515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45934.429293518515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45934.429293518515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45934.429293518515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45934.429293518515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45934.429293518515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45934.429293518515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45934.429293518515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45934.429293518515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45934.429293518515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45934.429293518515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45934.429293518515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45934.429293518515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45934.429293518515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45934.429293518515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45934.429293518515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45934.429293518515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45934.429293518515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45934.429293518515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45934.429293518515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45934.429293518515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45934.429293518515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45934.429293518515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45934.429293518515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45934.429293518515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45934.429293518515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45934.429293518515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45934.429293518515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45934.429293518515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45934.429293518515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45934.429293518515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45934.429293518515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45934.429293518515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45934.429293518515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45934.429293518515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45934.429293518515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45934.429293518515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45934.429293518515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45934.429293518515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45934.429293518515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45934.429293518515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45934.429293518515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45934.429293518515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45934.429293518515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45934.429293518515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45934.429293518515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45934.429293518515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45934.429293518515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45934.429293518515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45934.429293518515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45934.429293518515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45934.429293518515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45934.429293518515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45934.429293518515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45934.429293518515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ref="G315:G378" ca="1" si="5">IFERROR(NOW()-F315,"-")</f>
        <v>45934.429293518515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45934.429293518515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45934.429293518515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45934.429293518515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45934.429293518515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45934.429293518515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45934.429293518515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45934.429293518515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45934.429293518515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45934.429293518515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45934.429293518515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45934.429293518515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45934.429293518515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45934.429293518515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45934.429293518515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45934.429293518515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45934.429293518515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45934.429293518515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45934.429293518515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45934.429293518515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45934.429293518515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45934.429293518515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45934.429293518515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45934.429293518515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45934.429293518515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45934.429293518515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45934.429293518515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45934.429293518515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45934.429293518515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45934.429293518515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45934.429293518515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45934.429293518515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45934.429293518515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45934.429293518515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45934.429293518515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45934.429293518515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45934.429293518515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45934.429293518515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45934.429293518515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45934.429293518515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45934.429293518515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45934.429293518515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45934.429293518515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45934.429293518515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45934.429293518515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45934.429293518515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45934.429293518515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45934.429293518515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45934.429293518515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45934.429293518515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45934.429293518515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45934.429293518515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45934.429293518515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45934.429293518515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45934.429293518515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45934.429293518515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45934.429293518515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45934.429293518515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45934.429293518515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45934.429293518515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45934.429293518515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45934.429293518515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45934.429293518515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45934.429293518515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ref="G379:G442" ca="1" si="6">IFERROR(NOW()-F379,"-")</f>
        <v>45934.429293518515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45934.429293518515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45934.429293518515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45934.429293518515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45934.429293518515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45934.429293518515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45934.429293518515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45934.429293518515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45934.429293518515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45934.429293518515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45934.429293518515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45934.429293518515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45934.429293518515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45934.429293518515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45934.429293518515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45934.429293518515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45934.429293518515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45934.429293518515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45934.429293518515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45934.429293518515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45934.429293518515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45934.429293518515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45934.429293518515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45934.429293518515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45934.429293518515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45934.429293518515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45934.429293518515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45934.429293518515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45934.429293518515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45934.429293518515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45934.429293518515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45934.429293518515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45934.429293518515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45934.429293518515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45934.429293518515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45934.429293518515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45934.429293518515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45934.429293518515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45934.429293518515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45934.429293518515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45934.429293518515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45934.429293518515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45934.429293518515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45934.429293518515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45934.429293518515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45934.429293518515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45934.429293518515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45934.429293518515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45934.429293518515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45934.429293518515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45934.429293518515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45934.429293518515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45934.429293518515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45934.429293518515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45934.429293518515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45934.429293518515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45934.429293518515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45934.429293518515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45934.429293518515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45934.429293518515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45934.429293518515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45934.429293518515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45934.429293518515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45934.429293518515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ref="G443:G506" ca="1" si="7">IFERROR(NOW()-F443,"-")</f>
        <v>45934.429293518515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45934.429293518515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45934.429293518515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45934.429293518515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45934.429293518515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45934.429293518515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45934.429293518515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45934.429293518515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45934.429293518515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45934.429293518515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45934.429293518515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45934.429293518515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45934.429293518515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45934.429293518515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45934.429293518515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45934.429293518515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45934.429293518515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45934.429293518515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45934.429293518515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45934.429293518515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45934.429293518515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45934.429293518515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45934.429293518515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45934.429293518515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45934.429293518515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45934.429293518515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45934.429293518515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45934.429293518515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45934.429293518515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45934.429293518515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45934.429293518515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45934.429293518515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45934.429293518515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45934.429293518515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45934.429293518515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45934.429293518515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45934.429293518515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45934.429293518515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45934.429293518515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45934.429293518515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45934.429293518515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45934.429293518515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45934.429293518515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45934.429293518515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45934.429293518515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45934.429293518515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45934.429293518515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45934.429293518515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45934.429293518515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45934.429293518515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45934.429293518515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45934.429293518515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45934.429293518515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45934.429293518515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45934.429293518515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45934.429293518515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45934.429293518515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45934.429293518515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45934.429293518515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45934.429293518515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45934.429293518515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45934.429293518515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45934.429293518515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45934.429293518515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ref="G507:G570" ca="1" si="8">IFERROR(NOW()-F507,"-")</f>
        <v>45934.429293518515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45934.429293518515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45934.429293518515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45934.429293518515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45934.429293518515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45934.429293518515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45934.429293518515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45934.429293518515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45934.429293518515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45934.429293518515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45934.429293518515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45934.429293518515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45934.429293518515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45934.429293518515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45934.429293518515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45934.429293518515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45934.429293518515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45934.429293518515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45934.429293518515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45934.429293518515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45934.429293518515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45934.429293518515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45934.429293518515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45934.429293518515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45934.429293518515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45934.429293518515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45934.429293518515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45934.429293518515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45934.429293518515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45934.429293518515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45934.429293518515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45934.429293518515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45934.429293518515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45934.429293518515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45934.429293518515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45934.429293518515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45934.429293518515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45934.429293518515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45934.429293518515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45934.429293518515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45934.429293518515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45934.429293518515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45934.429293518515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45934.429293518515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45934.429293518515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45934.429293518515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45934.429293518515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45934.429293518515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45934.429293518515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45934.429293518515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45934.429293518515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45934.429293518515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45934.429293518515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45934.429293518515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45934.429293518515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45934.429293518515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45934.429293518515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45934.429293518515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45934.429293518515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45934.429293518515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45934.429293518515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45934.429293518515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45934.429293518515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45934.429293518515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ref="G571:G634" ca="1" si="9">IFERROR(NOW()-F571,"-")</f>
        <v>45934.429293518515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45934.429293518515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45934.429293518515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45934.429293518515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45934.429293518515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45934.429293518515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45934.429293518515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45934.429293518515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45934.429293518515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45934.429293518515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45934.429293518515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45934.429293518515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45934.429293518515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45934.429293518515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45934.429293518515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45934.429293518515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45934.429293518515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45934.429293518515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45934.429293518515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45934.429293518515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45934.429293518515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45934.429293518515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45934.429293518515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45934.429293518515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45934.429293518515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45934.429293518515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45934.429293518515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45934.429293518515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45934.429293518515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45934.429293518515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45934.429293518515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45934.429293518515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45934.429293518515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45934.429293518515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45934.429293518515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45934.429293518515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45934.429293518515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45934.429293518515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45934.429293518515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45934.429293518515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45934.429293518515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45934.429293518515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45934.429293518515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45934.429293518515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45934.429293518515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45934.429293518515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45934.429293518515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45934.429293518515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45934.429293518515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45934.429293518515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45934.429293518515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45934.429293518515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45934.429293518515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45934.429293518515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45934.429293518515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45934.429293518515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45934.429293518515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45934.429293518515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45934.429293518515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45934.429293518515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45934.429293518515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45934.429293518515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45934.429293518515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45934.429293518515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ref="G635:G698" ca="1" si="10">IFERROR(NOW()-F635,"-")</f>
        <v>45934.429293518515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45934.429293518515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45934.429293518515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45934.429293518515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45934.429293518515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45934.429293518515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45934.429293518515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45934.429293518515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45934.429293518515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45934.429293518515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45934.429293518515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45934.429293518515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45934.429293518515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45934.429293518515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45934.429293518515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45934.429293518515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45934.429293518515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45934.429293518515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45934.429293518515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45934.429293518515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45934.429293518515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45934.429293518515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45934.429293518515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45934.429293518515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45934.429293518515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45934.429293518515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45934.429293518515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45934.429293518515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45934.429293518515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45934.429293518515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45934.429293518515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45934.429293518515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45934.429293518515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45934.429293518515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45934.429293518515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45934.429293518515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45934.429293518515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45934.429293518515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45934.429293518515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45934.429293518515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45934.429293518515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45934.429293518515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45934.429293518515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45934.429293518515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45934.429293518515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45934.429293518515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45934.429293518515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45934.429293518515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45934.429293518515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45934.429293518515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45934.429293518515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45934.429293518515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45934.429293518515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45934.429293518515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45934.429293518515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45934.429293518515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45934.429293518515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45934.429293518515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45934.429293518515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45934.429293518515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45934.429293518515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45934.429293518515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45934.429293518515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45934.429293518515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ref="G699:G762" ca="1" si="11">IFERROR(NOW()-F699,"-")</f>
        <v>45934.429293518515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45934.429293518515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45934.429293518515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45934.429293518515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45934.429293518515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45934.429293518515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45934.429293518515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45934.429293518515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45934.429293518515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45934.429293518515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45934.429293518515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45934.429293518515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45934.429293518515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45934.429293518515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45934.429293518515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45934.429293518515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45934.429293518515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45934.429293518515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45934.429293518515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45934.429293518515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45934.429293518515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45934.429293518515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45934.429293518515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45934.429293518515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45934.429293518515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45934.429293518515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45934.429293518515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45934.429293518515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45934.429293518515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45934.429293518515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45934.429293518515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45934.429293518515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45934.429293518515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45934.429293518515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45934.429293518515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45934.429293518515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45934.429293518515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45934.429293518515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45934.429293518515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45934.429293518515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45934.429293518515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45934.429293518515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45934.429293518515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45934.429293518515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45934.429293518515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45934.429293518515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45934.429293518515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45934.429293518515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45934.429293518515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45934.429293518515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45934.429293518515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45934.429293518515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45934.429293518515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45934.429293518515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45934.429293518515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45934.429293518515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45934.429293518515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45934.429293518515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45934.429293518515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45934.429293518515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45934.429293518515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45934.429293518515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45934.429293518515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45934.429293518515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ref="G763:G826" ca="1" si="12">IFERROR(NOW()-F763,"-")</f>
        <v>45934.429293518515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45934.429293518515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45934.429293518515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45934.429293518515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45934.429293518515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45934.429293518515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45934.429293518515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45934.429293518515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45934.429293518515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45934.429293518515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45934.429293518515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45934.429293518515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45934.429293518515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45934.429293518515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45934.429293518515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45934.429293518515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45934.429293518515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45934.429293518515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45934.429293518515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45934.429293518515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45934.429293518515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45934.429293518515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45934.429293518515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45934.429293518515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45934.429293518515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45934.429293518515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45934.429293518515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45934.429293518515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45934.429293518515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45934.429293518515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45934.429293518515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45934.429293518515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45934.429293518515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45934.429293518515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45934.429293518515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45934.429293518515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45934.429293518515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45934.429293518515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45934.429293518515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45934.429293518515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45934.429293518515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45934.429293518515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45934.429293518515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45934.429293518515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45934.429293518515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45934.429293518515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45934.429293518515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45934.429293518515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45934.429293518515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45934.429293518515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45934.429293518515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45934.429293518515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45934.429293518515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45934.429293518515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45934.429293518515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45934.429293518515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45934.429293518515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45934.429293518515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45934.429293518515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45934.429293518515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45934.429293518515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45934.429293518515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45934.429293518515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45934.429293518515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ref="G827:G890" ca="1" si="13">IFERROR(NOW()-F827,"-")</f>
        <v>45934.429293518515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45934.429293518515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45934.429293518515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45934.429293518515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45934.429293518515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45934.429293518515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45934.429293518515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45934.429293518515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45934.429293518515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45934.429293518515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45934.429293518515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45934.429293518515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45934.429293518515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45934.429293518515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45934.429293518515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45934.429293518515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45934.429293518515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45934.429293518515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45934.429293518515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45934.429293518515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45934.429293518515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45934.429293518515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45934.429293518515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45934.429293518515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45934.429293518515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45934.429293518515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45934.429293518515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45934.429293518515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45934.429293518515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45934.429293518515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45934.429293518515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45934.429293518515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45934.429293518515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45934.429293518515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45934.429293518515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45934.429293518515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45934.429293518515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45934.429293518515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45934.429293518515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45934.429293518515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45934.429293518515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45934.429293518515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45934.429293518515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45934.429293518515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45934.429293518515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45934.429293518515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45934.429293518515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45934.429293518515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45934.429293518515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45934.429293518515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45934.429293518515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45934.429293518515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45934.429293518515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45934.429293518515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45934.429293518515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45934.429293518515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45934.429293518515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45934.429293518515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45934.429293518515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45934.429293518515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45934.429293518515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45934.429293518515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45934.429293518515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45934.429293518515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ref="G891:G954" ca="1" si="14">IFERROR(NOW()-F891,"-")</f>
        <v>45934.429293518515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45934.429293518515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45934.429293518515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45934.429293518515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45934.429293518515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45934.429293518515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45934.429293518515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45934.429293518515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45934.429293518515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45934.429293518515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45934.429293518515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45934.429293518515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45934.429293518515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45934.429293518515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45934.429293518515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45934.429293518515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45934.429293518515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45934.429293518515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45934.429293518515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45934.429293518515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45934.429293518515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45934.429293518515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45934.429293518515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45934.429293518515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45934.429293518515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45934.429293518515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45934.429293518515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45934.429293518515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45934.429293518515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45934.429293518515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45934.429293518515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45934.429293518515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45934.429293518515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45934.429293518515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45934.429293518515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45934.429293518515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45934.429293518515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45934.429293518515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45934.429293518515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45934.429293518515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45934.429293518515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45934.429293518515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45934.429293518515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45934.429293518515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45934.429293518515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45934.429293518515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45934.429293518515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45934.429293518515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45934.429293518515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45934.429293518515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45934.429293518515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45934.429293518515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45934.429293518515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45934.429293518515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45934.429293518515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45934.429293518515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45934.429293518515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45934.429293518515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45934.429293518515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45934.429293518515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45934.429293518515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45934.429293518515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45934.429293518515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45934.429293518515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ref="G955:G1018" ca="1" si="15">IFERROR(NOW()-F955,"-")</f>
        <v>45934.429293518515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45934.429293518515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45934.429293518515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45934.429293518515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45934.429293518515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45934.429293518515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45934.429293518515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45934.429293518515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45934.429293518515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45934.429293518515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45934.429293518515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45934.429293518515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45934.429293518515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45934.429293518515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45934.429293518515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45934.429293518515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45934.429293518515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45934.429293518515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45934.429293518515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45934.429293518515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45934.429293518515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45934.429293518515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45934.429293518515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45934.429293518515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45934.429293518515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45934.429293518515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45934.429293518515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45934.429293518515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45934.429293518515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45934.429293518515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45934.429293518515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45934.429293518515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45934.429293518515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45934.429293518515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45934.429293518515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45934.429293518515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45934.429293518515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45934.429293518515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45934.429293518515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45934.429293518515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45934.429293518515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45934.429293518515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45934.429293518515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45934.429293518515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45934.429293518515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45934.429293518515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45934.429293518515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45934.429293518515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45934.429293518515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45934.429293518515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45934.429293518515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45934.429293518515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45934.429293518515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45934.429293518515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45934.429293518515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45934.429293518515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45934.429293518515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45934.429293518515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45934.429293518515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45934.429293518515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45934.429293518515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45934.429293518515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45934.429293518515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45934.429293518515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ref="G1019:G1082" ca="1" si="16">IFERROR(NOW()-F1019,"-")</f>
        <v>45934.429293518515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45934.429293518515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45934.429293518515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45934.429293518515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45934.429293518515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45934.429293518515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45934.429293518515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45934.429293518515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45934.429293518515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45934.429293518515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45934.429293518515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45934.429293518515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45934.429293518515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45934.429293518515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45934.429293518515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45934.429293518515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45934.429293518515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45934.429293518515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45934.429293518515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45934.429293518515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45934.429293518515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45934.429293518515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45934.429293518515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45934.429293518515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45934.429293518515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45934.429293518515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45934.429293518515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45934.429293518515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45934.429293518515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45934.429293518515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45934.429293518515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45934.429293518515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45934.429293518515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45934.429293518515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45934.429293518515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45934.429293518515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45934.429293518515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45934.429293518515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45934.429293518515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45934.429293518515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45934.429293518515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45934.429293518515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45934.429293518515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45934.429293518515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45934.429293518515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45934.429293518515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45934.429293518515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45934.429293518515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45934.429293518515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45934.429293518515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45934.429293518515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45934.429293518515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45934.429293518515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45934.429293518515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45934.429293518515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45934.429293518515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45934.429293518515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45934.429293518515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45934.429293518515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45934.429293518515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45934.429293518515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45934.429293518515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45934.429293518515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45934.429293518515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ref="G1083:G1146" ca="1" si="17">IFERROR(NOW()-F1083,"-")</f>
        <v>45934.429293518515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45934.429293518515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45934.429293518515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45934.429293518515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45934.429293518515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45934.429293518515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45934.429293518515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45934.429293518515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45934.429293518515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45934.429293518515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45934.429293518515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45934.429293518515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45934.429293518515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45934.429293518515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45934.429293518515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45934.429293518515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45934.429293518515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45934.429293518515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45934.429293518515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45934.429293518515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45934.429293518515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45934.429293518515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45934.429293518515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45934.429293518515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45934.429293518515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45934.429293518515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45934.429293518515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45934.429293518515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45934.429293518515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45934.429293518515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45934.429293518515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45934.429293518515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45934.429293518515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45934.429293518515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45934.429293518515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45934.429293518515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45934.429293518515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45934.429293518515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45934.429293518515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45934.429293518515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45934.429293518515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45934.429293518515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45934.429293518515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45934.429293518515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45934.429293518515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45934.429293518515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45934.429293518515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45934.429293518515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45934.429293518515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45934.429293518515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45934.429293518515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45934.429293518515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45934.429293518515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45934.429293518515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45934.429293518515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45934.429293518515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45934.429293518515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45934.429293518515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45934.429293518515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45934.429293518515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45934.429293518515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45934.429293518515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45934.429293518515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45934.429293518515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ref="G1147:G1210" ca="1" si="18">IFERROR(NOW()-F1147,"-")</f>
        <v>45934.429293518515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45934.429293518515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45934.429293518515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45934.429293518515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45934.429293518515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45934.429293518515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45934.429293518515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45934.429293518515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45934.429293518515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45934.429293518515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45934.429293518515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45934.429293518515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45934.429293518515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45934.429293518515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45934.429293518515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45934.429293518515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45934.429293518515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45934.429293518515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45934.429293518515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45934.429293518515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45934.429293518515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45934.429293518515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45934.429293518515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45934.429293518515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45934.429293518515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45934.429293518515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45934.429293518515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45934.429293518515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45934.429293518515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45934.429293518515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45934.429293518515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45934.429293518515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45934.429293518515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45934.429293518515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45934.429293518515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45934.429293518515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45934.429293518515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45934.429293518515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45934.429293518515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45934.429293518515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45934.429293518515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45934.429293518515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45934.429293518515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45934.429293518515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45934.429293518515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45934.429293518515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45934.429293518515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45934.429293518515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45934.429293518515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45934.429293518515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45934.429293518515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45934.429293518515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45934.429293518515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45934.429293518515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45934.429293518515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45934.429293518515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45934.429293518515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45934.429293518515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45934.429293518515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45934.429293518515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45934.429293518515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45934.429293518515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45934.429293518515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45934.429293518515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ref="G1211:G1225" ca="1" si="19">IFERROR(NOW()-F1211,"-")</f>
        <v>45934.429293518515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45934.429293518515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45934.429293518515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45934.429293518515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45934.429293518515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45934.429293518515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45934.429293518515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45934.429293518515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45934.429293518515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45934.429293518515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45934.429293518515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45934.429293518515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45934.429293518515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45934.429293518515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45934.429293518515</v>
      </c>
      <c r="H1225" s="22"/>
      <c r="I1225" s="19" t="str">
        <f>IFERROR(VLOOKUP(D1225,DB!A:F,6,0),"")</f>
        <v/>
      </c>
      <c r="J1225" s="18" t="str">
        <f>IFERROR(VLOOKUP(D1225,DB!A:G,7,0),"")</f>
        <v/>
      </c>
      <c r="K1225" s="50"/>
      <c r="L1225" s="23" t="str">
        <f>IFERROR(VLOOKUP(D1225,DB!A:I,9,0),"")</f>
        <v/>
      </c>
    </row>
  </sheetData>
  <dataValidations count="2">
    <dataValidation allowBlank="1" showInputMessage="1" showErrorMessage="1" sqref="E1" xr:uid="{5914219A-CB83-432D-936A-CC0CB6F3982A}"/>
    <dataValidation type="list" allowBlank="1" showInputMessage="1" showErrorMessage="1" sqref="E2:E12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230.9485759259187</v>
      </c>
      <c r="H2" s="113">
        <v>45703.474768518521</v>
      </c>
      <c r="I2" s="110" t="str">
        <f>IFERROR(VLOOKUP(D2,DB!A:F,6,0),"")</f>
        <v>SCECO</v>
      </c>
      <c r="J2" s="110" t="str">
        <f>IFERROR(VLOOKUP(D2,DB!A:G,7,0),"")</f>
        <v>Dead</v>
      </c>
      <c r="K2" s="115" t="s">
        <v>39063</v>
      </c>
      <c r="L2" s="107" t="str">
        <f>IFERROR(VLOOKUP(D2,DB!A:I,9,0),"")</f>
        <v>Latis</v>
      </c>
    </row>
    <row r="3" spans="1:16" ht="33.75" customHeight="1">
      <c r="A3" s="110" t="s">
        <v>39064</v>
      </c>
      <c r="B3" s="110" t="str">
        <f>IFERROR(VLOOKUP(D3,DB!A:K,11,0),"")</f>
        <v>R4</v>
      </c>
      <c r="C3" s="111">
        <v>2</v>
      </c>
      <c r="D3" s="107" t="s">
        <v>39065</v>
      </c>
      <c r="E3" s="112" t="s">
        <v>38964</v>
      </c>
      <c r="F3" s="113">
        <v>45930.890277777777</v>
      </c>
      <c r="G3" s="114">
        <f ca="1">IFERROR(NOW()-F3,"")</f>
        <v>3.5390157407382503</v>
      </c>
      <c r="H3" s="113">
        <v>45930.847372685188</v>
      </c>
      <c r="I3" s="110" t="str">
        <f>IFERROR(VLOOKUP(D3,DB!A:F,6,0),"")</f>
        <v>SCECO</v>
      </c>
      <c r="J3" s="110" t="str">
        <f>IFERROR(VLOOKUP(D3,DB!A:G,7,0),"")</f>
        <v>In progress</v>
      </c>
      <c r="K3" s="115" t="s">
        <v>39066</v>
      </c>
      <c r="L3" s="107" t="str">
        <f>IFERROR(VLOOKUP(D3,DB!A:I,9,0),"")</f>
        <v>Latis</v>
      </c>
    </row>
    <row r="4" spans="1:16" ht="15" customHeight="1">
      <c r="A4" s="110"/>
      <c r="B4" s="110" t="str">
        <f>IFERROR(VLOOKUP(D4,DB!A:K,11,0),"")</f>
        <v/>
      </c>
      <c r="C4" s="111"/>
      <c r="D4" s="107"/>
      <c r="E4" s="112"/>
      <c r="F4" s="113"/>
      <c r="G4" s="114">
        <f ca="1">IFERROR(NOW()-F4,"")</f>
        <v>45934.429293518515</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45934.429293518515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45934.429293518515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45934.429293518515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45934.429293518515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45934.429293518515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45934.429293518515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45934.429293518515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45934.429293518515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45934.429293518515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45934.429293518515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45934.429293518515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45934.429293518515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45934.429293518515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45934.429293518515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45934.429293518515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45934.429293518515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45934.429293518515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45934.429293518515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45934.429293518515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45934.429293518515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45934.429293518515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45934.429293518515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45934.429293518515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45934.429293518515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45934.429293518515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45934.429293518515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45934.429293518515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45934.429293518515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45934.429293518515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45934.429293518515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45934.429293518515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45934.429293518515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45934.429293518515</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42.597233333326585</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39047</v>
      </c>
      <c r="F3" s="38">
        <v>45926.188877314817</v>
      </c>
      <c r="G3" s="39">
        <f ca="1">IFERROR(NOW()-F3,"-")</f>
        <v>8.2404162036982598</v>
      </c>
      <c r="H3" s="38">
        <v>45926.158159722225</v>
      </c>
      <c r="I3" s="37" t="str">
        <f>IFERROR(VLOOKUP(D3,DB!A:F,6,0),"")</f>
        <v>SCECO</v>
      </c>
      <c r="J3" s="37" t="str">
        <f>IFERROR(VLOOKUP(D3,DB!A:G,7,0),"")</f>
        <v>Good</v>
      </c>
      <c r="K3" s="37" t="s">
        <v>39070</v>
      </c>
      <c r="L3" s="37" t="str">
        <f>IFERROR(VLOOKUP(D3,DB!A:I,9,0),"")</f>
        <v>Latis</v>
      </c>
      <c r="M3" s="136"/>
    </row>
    <row r="4" spans="1:13" ht="15">
      <c r="A4" s="37"/>
      <c r="B4" s="37" t="str">
        <f>IFERROR(VLOOKUP(D4,DB!A:K,11,0),"")</f>
        <v/>
      </c>
      <c r="C4" s="37"/>
      <c r="D4" s="37"/>
      <c r="E4" s="37"/>
      <c r="F4" s="38"/>
      <c r="G4" s="39">
        <f ca="1">IFERROR(NOW()-F4,"-")</f>
        <v>45934.429293518515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45934.429293518515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45934.429293518515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45934.429293518515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45934.429293518515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45934.429293518515</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45934.429293518515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45934.429293518515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45934.429293518515</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45934.429293518515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45934.429293518515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45934.429293518515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45934.429293518515</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45934.429293518515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45934.429293518515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45934.429293518515</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45934.429293518515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45934.429293518515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45934.429293518515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45934.429293518515</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45934.429293518515</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45934.429293518515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45934.429293518515</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45934.429293518515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45934.429293518515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45934.429293518515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45934.429293518515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45934.429293518515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45934.429293518515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45934.429293518515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45934.429293518515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45934.429293518515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45934.429293518515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45934.429293518515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45934.429293518515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45934.429293518515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45934.429293518515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45934.429293518515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45934.429293518515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45934.429293518515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45934.429293518515</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45934.429293518515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45934.429293518515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45934.429293518515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45934.429293518515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45934.429293518515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45934.429293518515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45934.429293518515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45934.429293518515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45934.429293518515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45934.429293518515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45934.429293518515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45934.429293518515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45934.429293518515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45934.429293518515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45934.429293518515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45934.429293518515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45934.429293518515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45934.429293518515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45934.429293518515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45934.429293518515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45934.429293518515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45934.429293518515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45934.429293518515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45934.429293518515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45934.429293518515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45934.429293518515</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45934.429293518515</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45934.429293518515</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45934.429293518515</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45934.429293518515</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45934.429293518515</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45934.429293518515</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45934.429293518515</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45934.429293518515</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45934.429293518515</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45934.429293518515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45934.429293518515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45934.429293518515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45934.429293518515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45934.429293518515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45934.429293518515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45934.429293518515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45934.429293518515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45934.429293518515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45934.429293518515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45934.429293518515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45934.429293518515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45934.429293518515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45934.429293518515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45934.429293518515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45934.429293518515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45934.429293518515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45934.429293518515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45934.429293518515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45934.429293518515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45934.429293518515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45934.429293518515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45934.429293518515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45934.429293518515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45934.429293518515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45934.429293518515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45934.429293518515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45934.429293518515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45934.429293518515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45934.429293518515</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45934.429293518515</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45934.429293518515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45934.429293518515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45934.429293518515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45934.429293518515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45934.429293518515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45934.429293518515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45934.429293518515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45934.429293518515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45934.429293518515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45934.429293518515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45934.429293518515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45934.429293518515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45934.429293518515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45934.429293518515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45934.429293518515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45934.429293518515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45934.429293518515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45934.429293518515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45934.429293518515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45934.429293518515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45934.429293518515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45934.429293518515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45934.429293518515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45934.429293518515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45934.429293518515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45934.429293518515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45934.429293518515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45934.429293518515</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45934.429293518515</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45934.429293518515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45934.429293518515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45934.429293518515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45934.429293518515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45934.429293518515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45934.429293518515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45934.429293518515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45934.429293518515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45934.429293518515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45934.429293518515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45934.429293518515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45934.429293518515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45934.429293518515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45934.429293518515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45934.429293518515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45934.429293518515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45934.429293518515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45934.429293518515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45934.429293518515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45934.429293518515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45934.429293518515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45934.429293518515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45934.429293518515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45934.429293518515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45934.429293518515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45934.429293518515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45934.429293518515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45934.429293518515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45934.429293518515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45934.429293518515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45934.429293518515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45934.429293518515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45934.429293518515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45934.429293518515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45934.429293518515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45934.429293518515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45934.429293518515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45934.429293518515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45934.429293518515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45934.429293518515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45934.429293518515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45934.429293518515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45934.429293518515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45934.429293518515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45934.429293518515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45934.429293518515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45934.429293518515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45934.429293518515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45934.429293518515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45934.429293518515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45934.429293518515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45934.429293518515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45934.429293518515</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45934.429293518515</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tabSelected="1"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45933.880972222221</v>
      </c>
      <c r="G2" s="139">
        <f ca="1">IFERROR(NOW()-F2,"-")</f>
        <v>0.54832129629357951</v>
      </c>
      <c r="H2" s="140">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7.6564462962924154</v>
      </c>
      <c r="H3" s="140">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38964</v>
      </c>
      <c r="F4" s="138">
        <v>45932.818645833337</v>
      </c>
      <c r="G4" s="139">
        <f ca="1">IFERROR(NOW()-F4,"-")</f>
        <v>1.6106476851782645</v>
      </c>
      <c r="H4" s="140">
        <v>45931.969363425924</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37" t="str">
        <f>IFERROR(VLOOKUP(D5,DB!A:K,11,0),"")</f>
        <v>R6</v>
      </c>
      <c r="C5" s="137">
        <v>1</v>
      </c>
      <c r="D5" s="137" t="s">
        <v>33684</v>
      </c>
      <c r="E5" s="137" t="s">
        <v>38964</v>
      </c>
      <c r="F5" s="140">
        <v>45933.705324074072</v>
      </c>
      <c r="G5" s="139">
        <f ca="1">IFERROR(NOW()-F5,"-")</f>
        <v>0.72396944444335531</v>
      </c>
      <c r="H5" s="140">
        <v>45933.228229166663</v>
      </c>
      <c r="I5" s="137" t="str">
        <f>IFERROR(VLOOKUP(D5,DB!A:F,6,0),"")</f>
        <v>SCECO</v>
      </c>
      <c r="J5" s="137" t="str">
        <f>IFERROR(VLOOKUP(D5,DB!A:G,7,0),"")</f>
        <v>Weak</v>
      </c>
      <c r="K5" s="137" t="s">
        <v>39077</v>
      </c>
      <c r="L5" s="137" t="str">
        <f>IFERROR(VLOOKUP(D5,DB!A:I,9,0),"")</f>
        <v>Latis</v>
      </c>
    </row>
    <row r="6" spans="1:16383" ht="31.5" customHeight="1">
      <c r="A6" s="121"/>
      <c r="B6" s="137" t="str">
        <f>IFERROR(VLOOKUP(D6,DB!A:K,11,0),"")</f>
        <v/>
      </c>
      <c r="C6" s="137"/>
      <c r="D6" s="137"/>
      <c r="E6" s="137"/>
      <c r="F6" s="137"/>
      <c r="G6" s="139">
        <f ca="1">IFERROR(NOW()-F6,"-")</f>
        <v>45934.429293518515</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45934.429293518515</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45934.429293518515</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45934.429293518515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45934.429293518515</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45934.429293518515</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45934.429293518515</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45934.429293518515</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45934.429293518515</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45934.429293518515</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45934.429293518515</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45934.429293518515</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45934.429293518515</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45934.429293518515</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45934.429293518515</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45934.429293518515</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45934.429293518515</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45934.429293518515</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45934.429293518515</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45934.429293518515</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45934.429293518515</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45934.429293518515</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45934.429293518515</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45934.429293518515</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45934.429293518515</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45934.429293518515</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45934.429293518515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45934.429293518515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45934.429293518515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45934.429293518515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45934.429293518515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45934.429293518515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45934.429293518515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45934.429293518515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45934.429293518515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45934.429293518515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45934.429293518515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45934.429293518515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45934.429293518515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45934.429293518515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45934.429293518515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45934.429293518515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45934.429293518515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45934.429293518515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45934.429293518515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45934.429293518515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45934.429293518515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45934.429293518515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45934.429293518515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45934.429293518515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45934.429293518515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45934.429293518515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45934.429293518515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45934.429293518515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45934.429293518515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45934.429293518515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45934.429293518515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45934.429293518515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45934.429293518515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45934.429293518515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45934.429293518515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45934.429293518515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45934.429293518515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45934.429293518515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45934.429293518515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45934.429293518515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45934.429293518515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45934.429293518515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45934.429293518515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45934.429293518515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45934.429293518515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45934.429293518515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45934.429293518515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45934.429293518515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45934.429293518515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45934.429293518515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45934.429293518515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45934.429293518515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45934.429293518515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45934.429293518515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45934.429293518515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45934.429293518515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45934.429293518515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45934.429293518515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45934.429293518515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45934.429293518515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45934.429293518515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45934.429293518515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45934.429293518515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45934.429293518515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45934.429293518515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45934.429293518515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45934.429293518515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45934.429293518515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45934.429293518515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45934.429293518515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45934.429293518515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45934.429293518515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45934.429293518515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45934.429293518515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45934.429293518515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45934.429293518515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45934.429293518515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45934.429293518515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45934.429293518515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45934.429293518515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45934.429293518515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45934.429293518515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45934.429293518515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45934.429293518515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45934.429293518515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45934.429293518515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45934.429293518515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45934.429293518515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45934.429293518515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45934.429293518515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45934.429293518515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45934.429293518515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45934.429293518515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45934.429293518515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45934.429293518515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45934.429293518515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45934.429293518515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45934.429293518515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45934.429293518515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45934.429293518515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45934.429293518515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45934.429293518515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45934.429293518515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45934.429293518515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45934.429293518515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45934.429293518515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45934.429293518515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45934.429293518515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45934.429293518515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45934.429293518515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45934.429293518515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45934.429293518515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45934.429293518515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45934.429293518515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45934.429293518515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45934.429293518515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45934.429293518515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45934.429293518515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45934.429293518515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45934.429293518515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45934.429293518515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45934.429293518515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45934.429293518515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45934.429293518515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45934.429293518515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45934.429293518515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45934.429293518515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45934.429293518515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45934.429293518515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45934.429293518515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45934.429293518515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45934.429293518515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45934.429293518515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45934.429293518515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45934.429293518515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45934.429293518515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45934.429293518515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45934.429293518515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45934.429293518515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45934.429293518515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45934.429293518515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45934.429293518515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45934.429293518515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45934.429293518515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45934.429293518515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45934.429293518515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45934.429293518515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45934.429293518515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45934.429293518515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45934.429293518515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45934.429293518515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45934.429293518515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45934.429293518515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45934.429293518515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45934.429293518515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45934.429293518515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45934.429293518515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45934.429293518515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45934.429293518515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45934.429293518515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45934.429293518515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45934.429293518515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45934.429293518515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45934.429293518515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45934.429293518515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45934.429293518515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45934.429293518515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45934.429293518515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45934.429293518515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45934.429293518515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45934.429293518515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45934.429293518515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45934.429293518515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45934.429293518515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45934.429293518515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45934.429293518515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45934.429293518515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45934.429293518515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45934.429293518515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45934.429293518515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45934.429293518515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45934.429293518515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45934.429293518515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45934.429293518515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45934.429293518515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45934.429293518515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45934.429293518515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45934.429293518515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45934.429293518515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45934.429293518515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45934.429293518515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45934.429293518515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45934.429293518515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45934.429293518515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45934.429293518515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45934.429293518515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45934.429293518515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45934.429293518515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45934.429293518515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45934.429293518515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45934.429293518515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45934.429293518515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45934.429293518515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45934.429293518515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45934.429293518515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45934.429293518515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45934.429293518515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45934.429293518515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45934.429293518515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45934.429293518515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45934.429293518515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45934.429293518515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45934.429293518515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45934.429293518515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45934.429293518515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45934.429293518515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45934.429293518515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45934.429293518515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45934.429293518515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45934.429293518515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45934.429293518515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45934.429293518515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45934.429293518515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45934.429293518515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45934.429293518515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45934.429293518515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45934.429293518515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45934.429293518515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45934.429293518515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45934.429293518515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45934.429293518515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45934.429293518515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45934.429293518515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45934.429293518515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45934.429293518515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45934.429293518515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45934.429293518515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45934.429293518515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45934.429293518515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45934.429293518515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45934.429293518515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45934.429293518515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45934.429293518515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45934.429293518515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45934.429293518515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45934.429293518515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45934.429293518515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45934.429293518515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45934.429293518515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45934.429293518515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45934.429293518515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45934.429293518515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45934.429293518515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45934.429293518515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45934.429293518515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45934.429293518515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45934.429293518515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45934.429293518515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45934.429293518515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45934.429293518515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45934.429293518515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45934.429293518515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45934.429293518515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45934.429293518515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45934.429293518515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45934.429293518515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45934.429293518515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45934.429293518515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45934.429293518515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45934.429293518515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45934.429293518515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45934.429293518515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45934.429293518515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45934.429293518515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45934.429293518515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45934.429293518515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45934.429293518515</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2025-10-04T07:19:15Z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