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51" documentId="13_ncr:1_{F6CB121F-512D-4AA6-A0C1-0FB36C537598}" xr6:coauthVersionLast="47" xr6:coauthVersionMax="47" xr10:uidLastSave="{5D77A906-B6C1-46FC-858B-8BB31FE92361}"/>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<sst xmlns="http://schemas.openxmlformats.org/spreadsheetml/2006/main" count="178568" uniqueCount="39066">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</sst>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273.76323368055455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45936.711659606481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45936.711659606481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45936.711659606481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45936.711659606481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45936.711659606481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45936.711659606481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45936.711659606481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45936.711659606481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45936.711659606481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45936.711659606481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45936.711659606481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45936.711659606481</v>
      </c>
      <c r="H14" s="68"/>
      <c r="I14" s="73" t="str">
        <f>IFERROR(VLOOKUP(D14,DB!A:F,6,0),"")</f>
        <v/>
      </c>
      <c r="J14" s="73" t="str">
        <f>IFERROR(VLOOKUP(D14,DB!A:G,7,0),"")</f>
        <v/>
      </c>
      <c r="K14" s="69"/>
      <c r="L14" s="70" t="str">
        <f>IFERROR(VLOOKUP(D14,DB!A:I,9,0),"")</f>
        <v/>
      </c>
    </row>
    <row r="15" spans="1:12" ht="15" customHeight="1">
      <c r="A15" s="160"/>
      <c r="B15" s="161" t="str">
        <f>IFERROR(VLOOKUP(D15,DB!A:K,11,0),"")</f>
        <v/>
      </c>
      <c r="C15" s="161"/>
      <c r="D15" s="161"/>
      <c r="E15" s="162"/>
      <c r="F15" s="163"/>
      <c r="G15" s="164">
        <f ca="1">IFERROR(NOW()-F15,"")</f>
        <v>45936.711659606481</v>
      </c>
      <c r="H15" s="163"/>
      <c r="I15" s="161" t="str">
        <f>IFERROR(VLOOKUP(D15,DB!A:F,6,0),"")</f>
        <v/>
      </c>
      <c r="J15" s="73" t="str">
        <f>IFERROR(VLOOKUP(D15,DB!A:G,7,0),"")</f>
        <v/>
      </c>
      <c r="K15" s="165"/>
      <c r="L15" s="166" t="str">
        <f>IFERROR(VLOOKUP(D15,DB!A:I,9,0),"")</f>
        <v/>
      </c>
    </row>
    <row r="16" spans="1:12" ht="15" customHeight="1">
      <c r="A16" s="160"/>
      <c r="B16" s="161" t="str">
        <f>IFERROR(VLOOKUP(D16,DB!A:K,11,0),"")</f>
        <v/>
      </c>
      <c r="C16" s="161"/>
      <c r="D16" s="161"/>
      <c r="E16" s="162"/>
      <c r="F16" s="163"/>
      <c r="G16" s="164">
        <f ca="1">IFERROR(NOW()-F16,"")</f>
        <v>45936.711659606481</v>
      </c>
      <c r="H16" s="163"/>
      <c r="I16" s="161" t="str">
        <f>IFERROR(VLOOKUP(D16,DB!A:F,6,0),"")</f>
        <v/>
      </c>
      <c r="J16" s="73" t="str">
        <f>IFERROR(VLOOKUP(D16,DB!A:G,7,0),"")</f>
        <v/>
      </c>
      <c r="K16" s="165"/>
      <c r="L16" s="166" t="str">
        <f>IFERROR(VLOOKUP(D16,DB!A:I,9,0),"")</f>
        <v/>
      </c>
    </row>
    <row r="17" spans="1:12" ht="15" customHeight="1">
      <c r="A17" s="160"/>
      <c r="B17" s="161" t="str">
        <f>IFERROR(VLOOKUP(D17,DB!A:K,11,0),"")</f>
        <v/>
      </c>
      <c r="C17" s="161"/>
      <c r="D17" s="161"/>
      <c r="E17" s="162"/>
      <c r="F17" s="163"/>
      <c r="G17" s="164">
        <f ca="1">IFERROR(NOW()-F17,"")</f>
        <v>45936.711659606481</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45936.711659606481</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45936.711659606481</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45936.711659606481</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45936.711659606481</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45936.711659606481</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45936.711659606481</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45936.711659606481</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45936.711659606481</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45936.711659606481</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45936.711659606481</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45936.711659606481</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45936.711659606481</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45936.711659606481</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45936.711659606481</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45936.711659606481</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45936.711659606481</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45936.711659606481</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45936.711659606481</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45936.711659606481</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45936.711659606481</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45936.711659606481</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45936.711659606481</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45936.711659606481</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45936.711659606481</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45936.711659606481</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45936.711659606481</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45936.711659606481</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45936.711659606481</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45936.711659606481</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45936.711659606481</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45936.711659606481</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45936.711659606481</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45936.711659606481</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45936.711659606481</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45936.711659606481</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45936.711659606481</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45936.711659606481</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45936.711659606481</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45936.711659606481</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45936.711659606481</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45936.711659606481</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45936.711659606481</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45936.711659606481</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45936.711659606481</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45936.711659606481</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45936.711659606481</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45936.711659606481</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45936.711659606481</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45936.711659606481</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45936.711659606481</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45936.711659606481</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45936.711659606481</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45936.711659606481</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45936.711659606481</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45936.711659606481</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45936.711659606481</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45936.711659606481</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45936.711659606481</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45936.711659606481</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45936.711659606481</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45936.711659606481</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45936.711659606481</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45936.711659606481</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45936.711659606481</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45936.711659606481</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45936.711659606481</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45936.711659606481</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45936.711659606481</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45936.711659606481</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45936.711659606481</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45936.711659606481</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45936.711659606481</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45936.711659606481</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45936.711659606481</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45936.711659606481</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45936.711659606481</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45936.711659606481</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45936.711659606481</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45936.711659606481</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45936.711659606481</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45936.711659606481</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45936.711659606481</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45936.711659606481</v>
      </c>
      <c r="H100" s="163"/>
      <c r="I100" s="161" t="str">
        <f>IFERROR(VLOOKUP(D100,DB!A:F,6,0),"")</f>
        <v/>
      </c>
      <c r="J100" s="73" t="str">
        <f>IFERROR(VLOOKUP(D100,DB!A:G,7,0),"")</f>
        <v/>
      </c>
      <c r="K100" s="165"/>
      <c r="L100" s="166"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129.98457627314929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111.71182164351922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c r="B5" s="18" t="str">
        <f>IFERROR(VLOOKUP(D5,DB!A:K,11,0),"")</f>
        <v/>
      </c>
      <c r="C5" s="18"/>
      <c r="D5" s="18"/>
      <c r="E5" s="131"/>
      <c r="F5" s="132"/>
      <c r="G5" s="133">
        <f ca="1">IFERROR(NOW()-F5,"-")</f>
        <v>45936.711659606481</v>
      </c>
      <c r="H5" s="13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45936.711659606481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45936.711659606481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14262</v>
      </c>
      <c r="E8" s="131"/>
      <c r="F8" s="132"/>
      <c r="G8" s="133">
        <f ca="1">IFERROR(NOW()-F8,"-")</f>
        <v>45936.711659606481</v>
      </c>
      <c r="H8" s="132"/>
      <c r="I8" s="18" t="str">
        <f>IFERROR(VLOOKUP(D8,DB!A:F,6,0),"")</f>
        <v>Generator-SG</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45936.711659606481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45936.711659606481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45936.711659606481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45936.711659606481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45936.711659606481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45936.711659606481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45936.711659606481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45936.711659606481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45936.711659606481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45936.711659606481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45936.711659606481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45936.711659606481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45936.711659606481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45936.711659606481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45936.711659606481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45936.711659606481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45936.711659606481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45936.711659606481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45936.711659606481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45936.711659606481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45936.711659606481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45936.711659606481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45936.711659606481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45936.711659606481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45936.711659606481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45936.711659606481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45936.711659606481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45936.711659606481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45936.711659606481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45936.711659606481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45936.711659606481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45936.711659606481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45936.711659606481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45936.711659606481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45936.711659606481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45936.711659606481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45936.711659606481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45936.711659606481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45936.711659606481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45936.711659606481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45936.711659606481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45936.711659606481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45936.711659606481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45936.711659606481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45936.711659606481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45936.711659606481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45936.711659606481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45936.711659606481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45936.711659606481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45936.711659606481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45936.711659606481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45936.711659606481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45936.711659606481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45936.711659606481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45936.711659606481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45936.711659606481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45936.711659606481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45936.711659606481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45936.711659606481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45936.711659606481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45936.711659606481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45936.711659606481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45936.711659606481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45936.711659606481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45936.711659606481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45936.711659606481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45936.711659606481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45936.711659606481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45936.711659606481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45936.711659606481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45936.711659606481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45936.711659606481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45936.711659606481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45936.711659606481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45936.711659606481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45936.711659606481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45936.711659606481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45936.711659606481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45936.711659606481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45936.711659606481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45936.711659606481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45936.711659606481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45936.711659606481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45936.711659606481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45936.711659606481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45936.711659606481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45936.711659606481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45936.711659606481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45936.711659606481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45936.711659606481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45936.711659606481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45936.711659606481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45936.711659606481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45936.711659606481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45936.711659606481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45936.711659606481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45936.711659606481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45936.711659606481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45936.711659606481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45936.711659606481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45936.711659606481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45936.711659606481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45936.711659606481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45936.711659606481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45936.711659606481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45936.711659606481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45936.711659606481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45936.711659606481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45936.711659606481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45936.711659606481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45936.711659606481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45936.711659606481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45936.711659606481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45936.711659606481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45936.711659606481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45936.711659606481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45936.711659606481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45936.711659606481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45936.711659606481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45936.711659606481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45936.711659606481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45936.711659606481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45936.711659606481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45936.711659606481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45936.711659606481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45936.711659606481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45936.711659606481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45936.711659606481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45936.711659606481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45936.711659606481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45936.711659606481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45936.711659606481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45936.711659606481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45936.711659606481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45936.711659606481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45936.711659606481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45936.711659606481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45936.711659606481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45936.711659606481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45936.711659606481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45936.711659606481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45936.711659606481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45936.711659606481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45936.711659606481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45936.711659606481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45936.711659606481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45936.711659606481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45936.711659606481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45936.711659606481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45936.711659606481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45936.711659606481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45936.711659606481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45936.711659606481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45936.711659606481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45936.711659606481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45936.711659606481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45936.711659606481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45936.711659606481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45936.711659606481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45936.711659606481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45936.711659606481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45936.711659606481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45936.711659606481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45936.711659606481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45936.711659606481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45936.711659606481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45936.711659606481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45936.711659606481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45936.711659606481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45936.711659606481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45936.711659606481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45936.711659606481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45936.711659606481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45936.711659606481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45936.711659606481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45936.711659606481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45936.711659606481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45936.711659606481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45936.711659606481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45936.711659606481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45936.711659606481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45936.711659606481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45936.711659606481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45936.711659606481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45936.711659606481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45936.711659606481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45936.711659606481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45936.711659606481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45936.711659606481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45936.711659606481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45936.711659606481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45936.711659606481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45936.711659606481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45936.711659606481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45936.711659606481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45936.711659606481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45936.711659606481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45936.711659606481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45936.711659606481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45936.711659606481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45936.711659606481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45936.711659606481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45936.711659606481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45936.711659606481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45936.711659606481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45936.711659606481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45936.711659606481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45936.711659606481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45936.711659606481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45936.711659606481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45936.711659606481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45936.711659606481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45936.711659606481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45936.711659606481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45936.711659606481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45936.711659606481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45936.711659606481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45936.711659606481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45936.711659606481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45936.711659606481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45936.711659606481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45936.711659606481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45936.711659606481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45936.711659606481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45936.711659606481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45936.711659606481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45936.711659606481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45936.711659606481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45936.711659606481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45936.711659606481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45936.711659606481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45936.711659606481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45936.711659606481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45936.711659606481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45936.711659606481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45936.711659606481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45936.711659606481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45936.711659606481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45936.711659606481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45936.711659606481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45936.711659606481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45936.711659606481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45936.711659606481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45936.711659606481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45936.711659606481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45936.711659606481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45936.711659606481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45936.711659606481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45936.711659606481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45936.711659606481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45936.711659606481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45936.711659606481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45936.711659606481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45936.711659606481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45936.711659606481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45936.711659606481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45936.711659606481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45936.711659606481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45936.711659606481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45936.711659606481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45936.711659606481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45936.711659606481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45936.711659606481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45936.711659606481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45936.711659606481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45936.711659606481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45936.711659606481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45936.711659606481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45936.711659606481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45936.711659606481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45936.711659606481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45936.711659606481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45936.711659606481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45936.711659606481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45936.711659606481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45936.711659606481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45936.711659606481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45936.711659606481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45936.711659606481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45936.711659606481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45936.711659606481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45936.711659606481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45936.711659606481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45936.711659606481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45936.711659606481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45936.711659606481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45936.711659606481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45936.711659606481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45936.711659606481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45936.711659606481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45936.711659606481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45936.711659606481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45936.711659606481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45936.711659606481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45936.711659606481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45936.711659606481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45936.711659606481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45936.711659606481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45936.711659606481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45936.711659606481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45936.711659606481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45936.711659606481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45936.711659606481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45936.711659606481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45936.711659606481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45936.711659606481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45936.711659606481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45936.711659606481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45936.711659606481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45936.711659606481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45936.711659606481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45936.711659606481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45936.711659606481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45936.711659606481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45936.711659606481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45936.711659606481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45936.711659606481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45936.711659606481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45936.711659606481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45936.711659606481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45936.711659606481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45936.711659606481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45936.711659606481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45936.711659606481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45936.711659606481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45936.711659606481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45936.711659606481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45936.711659606481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45936.711659606481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45936.711659606481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45936.711659606481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45936.711659606481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45936.711659606481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45936.711659606481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45936.711659606481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45936.711659606481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45936.711659606481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45936.711659606481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45936.711659606481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45936.711659606481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45936.711659606481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45936.711659606481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45936.711659606481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45936.711659606481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45936.711659606481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45936.711659606481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45936.711659606481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45936.711659606481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45936.711659606481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45936.711659606481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45936.711659606481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45936.711659606481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45936.711659606481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45936.711659606481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45936.711659606481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45936.711659606481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45936.711659606481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45936.711659606481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45936.711659606481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45936.711659606481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45936.711659606481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45936.711659606481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45936.711659606481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45936.711659606481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45936.711659606481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45936.711659606481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45936.711659606481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45936.711659606481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45936.711659606481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45936.711659606481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45936.711659606481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45936.711659606481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45936.711659606481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45936.711659606481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45936.711659606481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45936.711659606481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45936.711659606481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45936.711659606481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45936.711659606481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45936.711659606481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45936.711659606481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45936.711659606481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45936.711659606481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45936.711659606481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45936.711659606481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45936.711659606481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45936.711659606481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45936.711659606481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45936.711659606481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45936.711659606481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45936.711659606481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45936.711659606481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45936.711659606481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45936.711659606481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45936.711659606481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45936.711659606481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45936.711659606481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45936.711659606481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45936.711659606481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45936.711659606481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45936.711659606481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45936.711659606481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45936.711659606481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45936.711659606481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45936.711659606481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45936.711659606481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45936.711659606481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45936.711659606481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45936.711659606481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45936.711659606481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45936.711659606481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45936.711659606481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45936.711659606481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45936.711659606481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45936.711659606481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45936.711659606481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45936.711659606481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45936.711659606481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45936.711659606481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45936.711659606481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45936.711659606481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45936.711659606481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45936.711659606481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45936.711659606481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45936.711659606481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45936.711659606481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45936.711659606481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45936.711659606481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45936.711659606481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45936.711659606481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45936.711659606481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45936.711659606481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45936.711659606481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45936.711659606481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45936.711659606481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45936.711659606481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45936.711659606481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45936.711659606481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45936.711659606481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45936.711659606481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45936.711659606481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45936.711659606481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45936.711659606481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45936.711659606481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45936.711659606481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45936.711659606481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45936.711659606481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45936.711659606481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45936.711659606481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45936.711659606481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45936.711659606481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45936.711659606481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45936.711659606481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45936.711659606481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45936.711659606481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45936.711659606481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45936.711659606481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45936.711659606481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45936.711659606481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45936.711659606481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45936.711659606481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45936.711659606481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45936.711659606481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45936.711659606481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45936.711659606481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45936.711659606481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45936.711659606481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45936.711659606481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45936.711659606481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45936.711659606481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45936.711659606481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45936.711659606481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45936.711659606481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45936.711659606481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45936.711659606481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45936.711659606481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45936.711659606481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45936.711659606481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45936.711659606481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45936.711659606481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45936.711659606481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45936.711659606481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45936.711659606481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45936.711659606481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45936.711659606481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45936.711659606481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45936.711659606481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45936.711659606481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45936.711659606481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45936.711659606481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45936.711659606481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45936.711659606481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45936.711659606481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45936.711659606481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45936.711659606481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45936.711659606481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45936.711659606481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45936.711659606481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45936.711659606481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45936.711659606481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45936.711659606481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45936.711659606481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45936.711659606481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45936.711659606481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45936.711659606481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45936.711659606481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45936.711659606481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45936.711659606481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45936.711659606481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45936.711659606481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45936.711659606481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45936.711659606481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45936.711659606481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45936.711659606481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45936.711659606481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45936.711659606481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45936.711659606481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45936.711659606481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45936.711659606481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45936.711659606481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45936.711659606481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45936.711659606481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45936.711659606481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45936.711659606481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45936.711659606481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45936.711659606481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45936.711659606481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45936.711659606481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45936.711659606481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45936.711659606481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45936.711659606481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45936.711659606481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45936.711659606481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45936.711659606481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45936.711659606481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45936.711659606481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45936.711659606481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45936.711659606481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45936.711659606481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45936.711659606481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45936.711659606481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45936.711659606481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45936.711659606481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45936.711659606481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45936.711659606481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45936.711659606481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45936.711659606481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45936.711659606481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45936.711659606481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45936.711659606481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45936.711659606481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45936.711659606481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45936.711659606481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45936.711659606481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45936.711659606481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45936.711659606481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45936.711659606481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45936.711659606481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45936.711659606481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45936.711659606481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45936.711659606481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45936.711659606481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45936.711659606481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45936.711659606481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45936.711659606481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45936.711659606481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45936.711659606481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45936.711659606481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45936.711659606481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45936.711659606481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45936.711659606481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45936.711659606481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45936.711659606481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45936.711659606481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45936.711659606481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45936.711659606481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45936.711659606481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45936.711659606481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45936.711659606481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45936.711659606481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45936.711659606481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45936.711659606481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45936.711659606481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45936.711659606481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45936.711659606481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45936.711659606481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45936.711659606481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45936.711659606481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45936.711659606481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45936.711659606481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45936.711659606481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45936.711659606481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45936.711659606481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45936.711659606481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45936.711659606481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45936.711659606481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45936.711659606481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45936.711659606481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45936.711659606481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45936.711659606481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45936.711659606481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45936.711659606481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45936.711659606481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45936.711659606481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45936.711659606481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45936.711659606481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45936.711659606481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45936.711659606481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45936.711659606481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45936.711659606481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45936.711659606481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45936.711659606481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45936.711659606481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45936.711659606481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45936.711659606481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45936.711659606481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45936.711659606481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45936.711659606481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45936.711659606481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45936.711659606481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45936.711659606481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45936.711659606481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45936.711659606481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45936.711659606481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45936.711659606481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45936.711659606481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45936.711659606481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45936.711659606481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45936.711659606481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45936.711659606481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45936.711659606481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45936.711659606481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45936.711659606481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45936.711659606481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45936.711659606481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45936.711659606481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45936.711659606481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45936.711659606481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45936.711659606481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45936.711659606481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45936.711659606481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45936.711659606481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45936.711659606481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45936.711659606481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45936.711659606481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45936.711659606481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45936.711659606481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45936.711659606481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45936.711659606481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45936.711659606481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45936.711659606481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45936.711659606481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45936.711659606481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45936.711659606481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45936.711659606481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45936.711659606481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45936.711659606481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45936.711659606481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45936.711659606481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45936.711659606481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45936.711659606481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45936.711659606481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45936.711659606481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45936.711659606481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45936.711659606481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45936.711659606481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45936.711659606481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45936.711659606481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45936.711659606481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45936.711659606481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45936.711659606481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45936.711659606481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45936.711659606481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45936.711659606481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45936.711659606481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45936.711659606481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45936.711659606481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45936.711659606481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45936.711659606481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45936.711659606481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45936.711659606481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45936.711659606481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45936.711659606481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45936.711659606481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45936.711659606481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45936.711659606481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45936.711659606481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45936.711659606481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45936.711659606481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45936.711659606481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45936.711659606481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45936.711659606481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45936.711659606481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45936.711659606481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45936.711659606481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45936.711659606481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45936.711659606481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45936.711659606481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45936.711659606481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45936.711659606481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45936.711659606481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45936.711659606481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45936.711659606481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45936.711659606481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45936.711659606481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45936.711659606481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45936.711659606481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45936.711659606481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45936.711659606481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45936.711659606481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45936.711659606481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45936.711659606481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45936.711659606481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45936.711659606481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45936.711659606481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45936.711659606481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45936.711659606481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45936.711659606481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45936.711659606481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45936.711659606481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45936.711659606481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45936.711659606481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45936.711659606481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45936.711659606481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45936.711659606481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45936.711659606481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45936.711659606481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45936.711659606481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45936.711659606481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45936.711659606481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45936.711659606481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45936.711659606481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45936.711659606481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45936.711659606481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45936.711659606481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45936.711659606481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45936.711659606481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45936.711659606481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45936.711659606481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45936.711659606481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45936.711659606481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45936.711659606481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45936.711659606481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45936.711659606481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45936.711659606481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45936.711659606481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45936.711659606481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45936.711659606481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45936.711659606481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45936.711659606481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45936.711659606481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45936.711659606481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45936.711659606481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45936.711659606481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45936.711659606481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45936.711659606481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45936.711659606481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45936.711659606481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45936.711659606481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45936.711659606481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45936.711659606481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45936.711659606481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45936.711659606481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45936.711659606481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45936.711659606481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45936.711659606481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45936.711659606481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45936.711659606481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45936.711659606481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45936.711659606481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45936.711659606481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45936.711659606481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45936.711659606481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45936.711659606481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45936.711659606481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45936.711659606481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45936.711659606481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45936.711659606481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45936.711659606481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45936.711659606481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45936.711659606481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45936.711659606481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45936.711659606481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45936.711659606481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45936.711659606481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45936.711659606481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45936.711659606481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45936.711659606481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45936.711659606481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45936.711659606481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45936.711659606481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45936.711659606481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45936.711659606481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45936.711659606481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45936.711659606481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45936.711659606481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45936.711659606481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45936.711659606481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45936.711659606481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45936.711659606481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45936.711659606481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45936.711659606481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45936.711659606481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45936.711659606481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45936.711659606481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45936.711659606481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45936.711659606481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45936.711659606481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45936.711659606481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45936.711659606481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45936.711659606481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45936.711659606481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45936.711659606481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45936.711659606481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45936.711659606481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45936.711659606481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45936.711659606481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45936.711659606481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45936.711659606481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45936.711659606481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45936.711659606481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45936.711659606481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45936.711659606481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45936.711659606481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45936.711659606481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45936.711659606481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45936.711659606481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45936.711659606481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45936.711659606481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45936.711659606481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45936.711659606481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45936.711659606481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45936.711659606481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45936.711659606481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45936.711659606481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45936.711659606481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45936.711659606481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45936.711659606481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45936.711659606481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45936.711659606481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45936.711659606481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45936.711659606481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45936.711659606481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45936.711659606481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45936.711659606481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45936.711659606481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45936.711659606481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45936.711659606481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45936.711659606481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45936.711659606481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45936.711659606481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45936.711659606481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45936.711659606481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45936.711659606481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45936.711659606481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45936.711659606481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45936.711659606481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45936.711659606481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45936.711659606481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45936.711659606481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45936.711659606481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45936.711659606481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45936.711659606481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45936.711659606481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45936.711659606481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45936.711659606481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45936.711659606481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45936.711659606481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45936.711659606481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45936.711659606481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45936.711659606481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45936.711659606481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45936.711659606481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45936.711659606481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45936.711659606481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45936.711659606481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45936.711659606481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45936.711659606481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45936.711659606481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45936.711659606481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45936.711659606481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45936.711659606481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45936.711659606481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45936.711659606481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45936.711659606481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45936.711659606481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45936.711659606481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45936.711659606481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45936.711659606481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45936.711659606481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45936.711659606481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45936.711659606481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45936.711659606481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45936.711659606481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45936.711659606481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45936.711659606481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45936.711659606481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45936.711659606481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45936.711659606481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45936.711659606481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45936.711659606481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45936.711659606481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45936.711659606481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45936.711659606481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45936.711659606481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45936.711659606481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45936.711659606481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45936.711659606481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45936.711659606481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45936.711659606481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45936.711659606481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45936.711659606481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45936.711659606481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45936.711659606481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45936.711659606481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45936.711659606481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45936.711659606481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45936.711659606481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45936.711659606481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45936.711659606481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45936.711659606481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45936.711659606481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45936.711659606481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45936.711659606481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45936.711659606481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45936.711659606481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45936.711659606481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45936.711659606481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45936.711659606481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45936.711659606481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45936.711659606481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45936.711659606481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45936.711659606481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45936.711659606481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45936.711659606481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45936.711659606481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45936.711659606481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45936.711659606481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45936.711659606481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45936.711659606481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45936.711659606481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45936.711659606481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45936.711659606481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45936.711659606481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45936.711659606481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45936.711659606481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45936.711659606481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45936.711659606481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45936.711659606481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45936.711659606481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45936.711659606481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45936.711659606481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45936.711659606481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45936.711659606481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45936.711659606481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45936.711659606481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45936.711659606481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45936.711659606481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45936.711659606481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45936.711659606481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45936.711659606481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45936.711659606481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45936.711659606481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45936.711659606481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45936.711659606481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45936.711659606481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45936.711659606481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45936.711659606481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45936.711659606481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45936.711659606481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45936.711659606481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45936.711659606481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45936.711659606481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45936.711659606481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45936.711659606481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45936.711659606481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45936.711659606481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45936.711659606481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45936.711659606481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45936.711659606481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45936.711659606481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45936.711659606481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45936.711659606481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45936.711659606481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45936.711659606481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45936.711659606481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45936.711659606481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45936.711659606481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45936.711659606481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45936.711659606481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45936.711659606481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45936.711659606481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45936.711659606481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45936.711659606481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45936.711659606481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45936.711659606481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45936.711659606481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45936.711659606481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45936.711659606481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45936.711659606481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45936.711659606481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45936.711659606481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45936.711659606481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45936.711659606481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45936.711659606481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45936.711659606481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45936.711659606481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45936.711659606481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45936.711659606481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45936.711659606481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45936.711659606481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45936.711659606481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45936.711659606481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45936.711659606481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45936.711659606481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45936.711659606481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45936.711659606481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45936.711659606481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45936.711659606481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45936.711659606481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45936.711659606481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45936.711659606481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45936.711659606481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45936.711659606481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45936.711659606481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45936.711659606481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45936.711659606481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45936.711659606481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45936.711659606481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45936.711659606481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45936.711659606481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45936.711659606481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45936.711659606481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45936.711659606481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45936.711659606481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45936.711659606481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45936.711659606481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45936.711659606481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45936.711659606481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45936.711659606481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45936.711659606481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45936.711659606481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45936.711659606481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45936.711659606481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45936.711659606481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45936.711659606481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45936.711659606481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45936.711659606481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45936.711659606481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45936.711659606481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45936.711659606481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45936.711659606481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45936.711659606481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45936.711659606481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45936.711659606481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45936.711659606481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45936.711659606481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45936.711659606481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45936.711659606481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45936.711659606481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45936.711659606481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45936.711659606481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45936.711659606481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45936.711659606481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45936.711659606481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45936.711659606481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45936.711659606481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45936.711659606481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45936.711659606481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45936.711659606481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45936.711659606481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45936.711659606481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45936.711659606481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45936.711659606481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45936.711659606481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45936.711659606481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45936.711659606481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45936.711659606481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45936.711659606481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45936.711659606481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45936.711659606481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45936.711659606481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45936.711659606481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45936.711659606481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45936.711659606481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45936.711659606481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45936.711659606481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45936.711659606481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45936.711659606481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45936.711659606481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45936.711659606481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45936.711659606481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45936.711659606481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45936.711659606481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45936.711659606481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45936.711659606481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45936.711659606481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45936.711659606481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45936.711659606481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45936.711659606481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45936.711659606481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45936.711659606481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45936.711659606481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45936.711659606481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45936.711659606481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45936.711659606481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45936.711659606481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45936.711659606481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45936.711659606481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45936.711659606481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45936.711659606481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45936.711659606481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45936.711659606481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45936.711659606481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45936.711659606481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45936.711659606481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45936.711659606481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45936.711659606481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45936.711659606481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45936.711659606481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45936.711659606481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45936.711659606481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45936.711659606481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45936.711659606481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45936.711659606481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45936.711659606481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45936.711659606481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45936.711659606481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45936.711659606481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45936.711659606481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45936.711659606481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45936.711659606481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45936.711659606481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45936.711659606481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45936.711659606481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45936.711659606481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45936.711659606481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45936.711659606481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45936.711659606481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45936.711659606481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45936.711659606481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45936.711659606481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45936.711659606481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45936.711659606481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45936.711659606481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45936.711659606481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45936.711659606481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45936.711659606481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45936.711659606481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45936.711659606481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45936.711659606481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45936.711659606481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45936.711659606481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45936.711659606481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45936.711659606481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45936.711659606481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45936.711659606481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45936.711659606481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45936.711659606481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45936.711659606481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45936.711659606481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45936.711659606481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45936.711659606481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45936.711659606481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45936.711659606481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45936.711659606481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45936.711659606481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45936.711659606481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45936.711659606481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45936.711659606481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45936.711659606481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45936.711659606481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45936.711659606481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45936.711659606481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45936.711659606481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45936.711659606481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45936.711659606481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45936.711659606481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45936.711659606481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45936.711659606481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45936.711659606481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45936.711659606481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45936.711659606481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45936.711659606481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45936.711659606481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45936.711659606481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45936.711659606481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45936.711659606481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45936.711659606481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45936.711659606481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45936.711659606481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45936.711659606481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45936.711659606481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45936.711659606481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45936.711659606481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45936.711659606481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45936.711659606481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45936.711659606481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45936.711659606481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45936.711659606481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45936.711659606481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45936.711659606481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45936.711659606481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45936.711659606481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45936.711659606481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45936.711659606481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45936.711659606481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45936.711659606481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45936.711659606481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45936.711659606481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45936.711659606481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45936.711659606481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45936.711659606481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45936.711659606481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45936.711659606481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45936.711659606481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45936.711659606481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45936.711659606481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45936.711659606481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45936.711659606481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45936.711659606481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45936.711659606481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45936.711659606481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45936.711659606481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45936.711659606481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45936.711659606481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45936.711659606481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45936.711659606481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45936.711659606481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45936.711659606481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45936.711659606481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45936.711659606481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45936.711659606481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45936.711659606481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45936.711659606481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45936.711659606481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45936.711659606481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45936.711659606481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45936.711659606481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45936.711659606481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45936.711659606481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45936.711659606481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45936.711659606481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45936.711659606481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45936.711659606481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45936.711659606481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45936.711659606481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45936.711659606481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45936.711659606481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45936.711659606481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45936.711659606481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45936.711659606481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45936.711659606481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45936.711659606481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45936.711659606481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45936.711659606481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45936.711659606481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45936.711659606481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45936.711659606481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45936.711659606481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45936.711659606481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45936.711659606481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45936.711659606481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45936.711659606481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45936.711659606481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45936.711659606481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45936.711659606481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45936.711659606481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45936.711659606481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45936.711659606481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45936.711659606481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45936.711659606481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45936.711659606481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45936.711659606481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45936.711659606481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45936.711659606481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45936.711659606481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45936.711659606481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45936.711659606481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45936.711659606481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45936.711659606481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45936.711659606481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45936.711659606481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45936.711659606481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45936.711659606481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45936.711659606481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45936.711659606481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45936.711659606481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45936.711659606481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45936.711659606481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45936.711659606481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45936.711659606481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45936.711659606481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45936.711659606481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45936.711659606481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45936.711659606481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45936.711659606481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45936.711659606481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45936.711659606481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45936.711659606481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45936.711659606481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45936.711659606481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45936.711659606481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45936.711659606481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45936.711659606481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45936.711659606481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45936.711659606481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45936.711659606481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45936.711659606481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45936.711659606481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45936.711659606481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45936.711659606481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45936.711659606481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45936.711659606481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45936.711659606481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45936.711659606481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45936.711659606481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45936.711659606481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45936.711659606481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45936.711659606481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45936.711659606481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45936.711659606481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45936.711659606481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45936.711659606481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45936.711659606481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45936.711659606481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45936.711659606481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45936.711659606481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45936.711659606481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45936.711659606481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45936.711659606481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45936.711659606481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45936.711659606481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45936.711659606481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45936.711659606481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45936.711659606481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45936.711659606481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45936.711659606481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45936.711659606481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45936.711659606481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45936.711659606481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45936.711659606481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45936.711659606481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45936.711659606481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45936.711659606481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45936.711659606481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45936.711659606481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45936.711659606481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45936.711659606481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45936.711659606481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45936.711659606481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45936.711659606481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45936.711659606481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45936.711659606481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45936.711659606481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45936.711659606481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45936.711659606481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45936.711659606481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45936.711659606481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45936.711659606481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45936.711659606481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45936.711659606481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45936.711659606481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45936.711659606481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45936.711659606481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45936.711659606481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45936.711659606481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45936.711659606481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45936.711659606481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45936.711659606481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45936.711659606481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45936.711659606481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45936.711659606481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45936.711659606481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45936.711659606481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45936.711659606481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45936.711659606481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45936.711659606481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45936.711659606481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45936.711659606481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45936.711659606481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45936.711659606481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45936.711659606481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45936.711659606481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45936.711659606481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45936.711659606481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45936.711659606481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45936.711659606481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45936.711659606481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45936.711659606481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45936.711659606481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45936.711659606481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45936.711659606481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45936.711659606481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45936.711659606481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45936.711659606481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45936.711659606481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45936.711659606481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45936.711659606481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45936.711659606481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45936.711659606481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45936.711659606481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45936.711659606481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45936.711659606481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45936.711659606481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45936.711659606481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45936.711659606481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45936.711659606481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45936.711659606481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45936.711659606481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45936.711659606481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45936.711659606481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45936.711659606481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45936.711659606481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45936.711659606481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45936.711659606481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45936.711659606481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45936.711659606481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45936.711659606481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45936.711659606481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45936.711659606481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45936.711659606481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45936.711659606481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45936.711659606481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45936.711659606481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45936.711659606481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45936.711659606481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45936.711659606481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45936.711659606481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45936.711659606481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45936.711659606481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45936.711659606481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45936.711659606481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45936.711659606481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45936.711659606481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45936.711659606481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45936.711659606481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45936.711659606481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45936.711659606481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45936.711659606481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45936.711659606481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45936.711659606481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45936.711659606481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45936.711659606481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45936.711659606481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45936.711659606481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45936.711659606481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45936.711659606481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45936.711659606481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45936.711659606481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45936.711659606481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45936.711659606481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45936.711659606481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45936.711659606481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45936.711659606481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45936.711659606481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45936.711659606481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45936.711659606481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45936.711659606481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39050</v>
      </c>
      <c r="B2" s="110" t="str">
        <f>IFERROR(VLOOKUP(D2,DB!A:K,11,0),"")</f>
        <v>R4</v>
      </c>
      <c r="C2" s="111">
        <v>1</v>
      </c>
      <c r="D2" s="107" t="s">
        <v>35082</v>
      </c>
      <c r="E2" s="112" t="s">
        <v>38964</v>
      </c>
      <c r="F2" s="113">
        <v>45703.480717592596</v>
      </c>
      <c r="G2" s="114">
        <f ca="1">IFERROR(NOW()-F2,"")</f>
        <v>233.23094201388449</v>
      </c>
      <c r="H2" s="113">
        <v>45703.474768518521</v>
      </c>
      <c r="I2" s="110" t="str">
        <f>IFERROR(VLOOKUP(D2,DB!A:F,6,0),"")</f>
        <v>SCECO</v>
      </c>
      <c r="J2" s="110" t="str">
        <f>IFERROR(VLOOKUP(D2,DB!A:G,7,0),"")</f>
        <v>Dead</v>
      </c>
      <c r="K2" s="115" t="s">
        <v>39051</v>
      </c>
      <c r="L2" s="107" t="str">
        <f>IFERROR(VLOOKUP(D2,DB!A:I,9,0),"")</f>
        <v>Latis</v>
      </c>
    </row>
    <row r="3" spans="1:16" ht="23.25" customHeight="1">
      <c r="A3" s="110" t="s">
        <v>39052</v>
      </c>
      <c r="B3" s="110" t="str">
        <f>IFERROR(VLOOKUP(D3,DB!A:K,11,0),"")</f>
        <v>R4</v>
      </c>
      <c r="C3" s="111">
        <v>2</v>
      </c>
      <c r="D3" s="107" t="s">
        <v>25891</v>
      </c>
      <c r="E3" s="112" t="s">
        <v>38964</v>
      </c>
      <c r="F3" s="113">
        <v>45935.156944444447</v>
      </c>
      <c r="G3" s="114">
        <f ca="1">IFERROR(NOW()-F3,"")</f>
        <v>1.5547151620339719</v>
      </c>
      <c r="H3" s="113">
        <v>45935.07104166667</v>
      </c>
      <c r="I3" s="110" t="str">
        <f>IFERROR(VLOOKUP(D3,DB!A:F,6,0),"")</f>
        <v>Generator-SG</v>
      </c>
      <c r="J3" s="110" t="str">
        <f>IFERROR(VLOOKUP(D3,DB!A:G,7,0),"")</f>
        <v>Good</v>
      </c>
      <c r="K3" s="115" t="s">
        <v>39053</v>
      </c>
      <c r="L3" s="107" t="str">
        <f>IFERROR(VLOOKUP(D3,DB!A:I,9,0),"")</f>
        <v>Latis</v>
      </c>
    </row>
    <row r="4" spans="1:16" ht="15" customHeight="1">
      <c r="A4" s="141"/>
      <c r="B4" s="142" t="str">
        <f>IFERROR(VLOOKUP(D4,DB!A:K,11,0),"")</f>
        <v/>
      </c>
      <c r="C4" s="143"/>
      <c r="D4" s="144"/>
      <c r="E4" s="145"/>
      <c r="F4" s="146"/>
      <c r="G4" s="147">
        <f ca="1">IFERROR(NOW()-F4,"")</f>
        <v>45936.711659606481</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45936.711659606481</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45936.711659606481</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45936.711659606481</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45936.711659606481</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45936.711659606481</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45936.711659606481</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45936.711659606481</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45936.711659606481</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45936.711659606481</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45936.711659606481</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45936.711659606481</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45936.711659606481</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45936.711659606481</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45936.711659606481</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45936.711659606481</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45936.711659606481</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45936.711659606481</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45936.711659606481</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45936.711659606481</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45936.711659606481</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45936.711659606481</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45936.711659606481</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45936.711659606481</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45936.711659606481</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45936.711659606481</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45936.711659606481</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45936.711659606481</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45936.711659606481</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45936.711659606481</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45936.711659606481</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45936.711659606481</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45936.711659606481</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45936.711659606481</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45936.711659606481</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45936.711659606481</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45936.711659606481</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45936.711659606481</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45936.711659606481</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45936.711659606481</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45936.711659606481</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45936.711659606481</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45936.711659606481</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45936.711659606481</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45936.711659606481</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45936.711659606481</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45936.711659606481</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45936.711659606481</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45936.711659606481</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45936.711659606481</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45936.711659606481</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45936.711659606481</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45936.711659606481</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45936.711659606481</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45936.711659606481</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45936.711659606481</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45936.711659606481</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45936.711659606481</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45936.711659606481</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45936.711659606481</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45936.711659606481</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45936.711659606481</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45936.711659606481</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45936.711659606481</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45936.711659606481</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45936.711659606481</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45936.711659606481</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45936.711659606481</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45936.711659606481</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45936.711659606481</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45936.711659606481</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45936.711659606481</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45936.711659606481</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45936.711659606481</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45936.711659606481</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45936.711659606481</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45936.711659606481</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45936.711659606481</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45936.711659606481</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45936.711659606481</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45936.711659606481</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45936.711659606481</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45936.711659606481</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45936.711659606481</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45936.711659606481</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45936.711659606481</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45936.711659606481</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45936.711659606481</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45936.711659606481</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45936.711659606481</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45936.711659606481</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45936.711659606481</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45936.711659606481</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45936.711659606481</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45936.711659606481</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45936.711659606481</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45936.711659606481</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45936.711659606481</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45936.711659606481</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45936.711659606481</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45936.711659606481</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45936.711659606481</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45936.711659606481</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45936.711659606481</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45936.711659606481</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45936.711659606481</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45936.711659606481</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45936.711659606481</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45936.711659606481</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45936.711659606481</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45936.711659606481</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45936.711659606481</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45936.711659606481</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45936.711659606481</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45936.711659606481</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45936.711659606481</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45936.711659606481</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45936.711659606481</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45936.711659606481</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45936.711659606481</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45936.711659606481</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45936.711659606481</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45936.711659606481</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45936.711659606481</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45936.711659606481</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45936.711659606481</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45936.711659606481</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45936.711659606481</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45936.711659606481</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45936.711659606481</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45936.711659606481</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45936.711659606481</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45936.711659606481</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45936.711659606481</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45936.711659606481</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45936.711659606481</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45936.711659606481</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45936.711659606481</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45936.711659606481</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45936.711659606481</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45936.711659606481</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45936.711659606481</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45936.711659606481</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45936.711659606481</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45936.711659606481</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45936.711659606481</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45936.711659606481</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45936.711659606481</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45936.711659606481</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45936.711659606481</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45936.711659606481</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45936.711659606481</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45936.711659606481</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45936.711659606481</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45936.711659606481</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45936.711659606481</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45936.711659606481</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45936.711659606481</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45936.711659606481</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45936.711659606481</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45936.711659606481</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45936.711659606481</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45936.711659606481</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45936.711659606481</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45936.711659606481</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45936.711659606481</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45936.711659606481</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45936.711659606481</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45936.711659606481</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45936.711659606481</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45936.711659606481</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45936.711659606481</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45936.711659606481</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45936.711659606481</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45936.711659606481</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45936.711659606481</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45936.711659606481</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45936.711659606481</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45936.711659606481</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45936.711659606481</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45936.711659606481</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45936.711659606481</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45936.711659606481</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45936.711659606481</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45936.711659606481</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45936.711659606481</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45936.711659606481</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45936.711659606481</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45936.711659606481</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45936.711659606481</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45936.711659606481</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45936.711659606481</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45936.711659606481</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45936.711659606481</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45936.711659606481</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45936.711659606481</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45936.711659606481</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45936.711659606481</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45936.711659606481</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45936.711659606481</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45936.711659606481</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45936.711659606481</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45936.711659606481</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45936.711659606481</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45936.711659606481</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45936.711659606481</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45936.711659606481</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45936.711659606481</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45936.711659606481</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45936.711659606481</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45936.711659606481</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45936.711659606481</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45936.711659606481</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45936.711659606481</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45936.711659606481</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45936.711659606481</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45936.711659606481</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45936.711659606481</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45936.711659606481</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45936.711659606481</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45936.711659606481</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45936.711659606481</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45936.711659606481</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45936.711659606481</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45936.711659606481</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45936.711659606481</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45936.711659606481</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45936.711659606481</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45936.711659606481</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45936.711659606481</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45936.711659606481</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45936.711659606481</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45936.711659606481</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45936.711659606481</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45936.711659606481</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45936.711659606481</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45936.711659606481</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45936.711659606481</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45936.711659606481</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45936.711659606481</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45936.711659606481</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45936.711659606481</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45936.711659606481</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45936.711659606481</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45936.711659606481</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45936.711659606481</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45936.711659606481</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45936.711659606481</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45936.711659606481</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45936.711659606481</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45936.711659606481</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45936.711659606481</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45936.711659606481</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45936.711659606481</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45936.711659606481</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45936.711659606481</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45936.711659606481</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45936.711659606481</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45936.711659606481</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45936.711659606481</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45936.711659606481</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45936.711659606481</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45936.711659606481</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45936.711659606481</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45936.711659606481</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45936.711659606481</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45936.711659606481</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45936.711659606481</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45936.711659606481</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45936.711659606481</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45936.711659606481</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45936.711659606481</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45936.711659606481</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45936.711659606481</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45936.711659606481</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45936.711659606481</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45936.711659606481</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45936.711659606481</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45936.711659606481</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45936.711659606481</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45936.711659606481</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45936.711659606481</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45936.711659606481</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45936.711659606481</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45936.711659606481</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45936.711659606481</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45936.711659606481</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45936.711659606481</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45936.711659606481</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45936.711659606481</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45936.711659606481</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45936.711659606481</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45936.711659606481</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45936.711659606481</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45936.711659606481</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45936.711659606481</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45936.711659606481</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45936.711659606481</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45936.711659606481</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45936.711659606481</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45936.711659606481</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45936.711659606481</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45936.711659606481</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45936.711659606481</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45936.711659606481</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45936.711659606481</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45936.711659606481</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45936.711659606481</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45936.711659606481</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45936.711659606481</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45936.711659606481</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45936.711659606481</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45936.711659606481</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45936.711659606481</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45936.711659606481</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45936.711659606481</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45936.711659606481</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45936.711659606481</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45936.711659606481</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45936.711659606481</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45936.711659606481</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45936.711659606481</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45936.711659606481</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45936.711659606481</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45936.711659606481</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45936.711659606481</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45936.711659606481</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45936.711659606481</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45936.711659606481</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45936.711659606481</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45936.711659606481</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45936.711659606481</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45936.711659606481</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45936.711659606481</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45936.711659606481</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45936.711659606481</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45936.711659606481</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45936.711659606481</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45936.711659606481</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45936.711659606481</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45936.711659606481</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45936.711659606481</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45936.711659606481</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45936.711659606481</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45936.711659606481</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45936.711659606481</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45936.711659606481</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45936.711659606481</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45936.711659606481</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45936.711659606481</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45936.711659606481</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45936.711659606481</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45936.711659606481</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45936.711659606481</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45936.711659606481</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45936.711659606481</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45936.711659606481</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45936.711659606481</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45936.711659606481</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45936.711659606481</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45936.711659606481</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45936.711659606481</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45936.711659606481</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45936.711659606481</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45936.711659606481</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45936.711659606481</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45936.711659606481</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45936.711659606481</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45936.711659606481</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45936.711659606481</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45936.711659606481</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45936.711659606481</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45936.711659606481</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45936.711659606481</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45936.711659606481</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45936.711659606481</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45936.711659606481</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45936.711659606481</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45936.711659606481</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45936.711659606481</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45936.711659606481</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45936.711659606481</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45936.711659606481</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45936.711659606481</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45936.711659606481</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45936.711659606481</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45936.711659606481</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45936.711659606481</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45936.711659606481</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45936.711659606481</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45936.711659606481</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45936.711659606481</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45936.711659606481</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45936.711659606481</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45936.711659606481</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45936.711659606481</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45936.711659606481</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45936.711659606481</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45936.711659606481</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45936.711659606481</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45936.711659606481</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45936.711659606481</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45936.711659606481</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45936.711659606481</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45936.711659606481</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45936.711659606481</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45936.711659606481</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45936.711659606481</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45936.711659606481</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45936.711659606481</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45936.711659606481</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45936.711659606481</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45936.711659606481</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45936.711659606481</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45936.711659606481</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45936.711659606481</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45936.711659606481</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45936.711659606481</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45936.711659606481</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45936.711659606481</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45936.711659606481</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45936.711659606481</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45936.711659606481</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45936.711659606481</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45936.711659606481</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45936.711659606481</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45936.711659606481</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45936.711659606481</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45936.711659606481</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45936.711659606481</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45936.711659606481</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45936.711659606481</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45936.711659606481</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45936.711659606481</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45936.711659606481</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45936.711659606481</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45936.711659606481</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45936.711659606481</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45936.711659606481</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45936.711659606481</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45936.711659606481</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45936.711659606481</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45936.711659606481</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45936.711659606481</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45936.711659606481</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45936.711659606481</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45936.711659606481</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45936.711659606481</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45936.711659606481</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45936.711659606481</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45936.711659606481</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45936.711659606481</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45936.711659606481</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45936.711659606481</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45936.711659606481</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45936.711659606481</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45936.711659606481</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45936.711659606481</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45936.711659606481</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45936.711659606481</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45936.711659606481</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45936.711659606481</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45936.711659606481</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45936.711659606481</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45936.711659606481</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45936.711659606481</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45936.711659606481</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45936.711659606481</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45936.711659606481</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45936.711659606481</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45936.711659606481</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45936.711659606481</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45936.711659606481</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45936.711659606481</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45936.711659606481</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45936.711659606481</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45936.711659606481</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45936.711659606481</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45936.711659606481</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45936.711659606481</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45936.711659606481</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45936.711659606481</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45936.711659606481</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45936.711659606481</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45936.711659606481</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45936.711659606481</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45936.711659606481</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45936.711659606481</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45936.711659606481</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45936.711659606481</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39054</v>
      </c>
      <c r="B2" s="37" t="str">
        <f>IFERROR(VLOOKUP(D2,DB!A:K,11,0),"")</f>
        <v>R5</v>
      </c>
      <c r="C2" s="37">
        <v>3</v>
      </c>
      <c r="D2" s="37" t="s">
        <v>36000</v>
      </c>
      <c r="E2" s="37" t="s">
        <v>38964</v>
      </c>
      <c r="F2" s="38">
        <v>45891.832060185188</v>
      </c>
      <c r="G2" s="39">
        <f t="shared" ref="G2" ca="1" si="0">IFERROR(NOW()-F2,"-")</f>
        <v>44.879599421292369</v>
      </c>
      <c r="H2" s="38">
        <v>45891.790393518517</v>
      </c>
      <c r="I2" s="37" t="str">
        <f>IFERROR(VLOOKUP(D2,DB!A:F,6,0),"")</f>
        <v>Generator-SG</v>
      </c>
      <c r="J2" s="37" t="str">
        <f>IFERROR(VLOOKUP(D2,DB!A:G,7,0),"")</f>
        <v>Vandalized</v>
      </c>
      <c r="K2" s="37" t="s">
        <v>39055</v>
      </c>
      <c r="L2" s="37" t="str">
        <f>IFERROR(VLOOKUP(D2,DB!A:I,9,0),"")</f>
        <v>Latis</v>
      </c>
      <c r="M2" s="136"/>
    </row>
    <row r="3" spans="1:13" ht="30.75">
      <c r="A3" s="37" t="s">
        <v>39056</v>
      </c>
      <c r="B3" s="37" t="str">
        <f>IFERROR(VLOOKUP(D3,DB!A:K,11,0),"")</f>
        <v>R5</v>
      </c>
      <c r="C3" s="37">
        <v>1</v>
      </c>
      <c r="D3" s="37" t="s">
        <v>31295</v>
      </c>
      <c r="E3" s="37" t="s">
        <v>39043</v>
      </c>
      <c r="F3" s="38">
        <v>45926.188877314817</v>
      </c>
      <c r="G3" s="39">
        <f ca="1">IFERROR(NOW()-F3,"-")</f>
        <v>10.522782291664043</v>
      </c>
      <c r="H3" s="38">
        <v>45926.158159722225</v>
      </c>
      <c r="I3" s="37" t="str">
        <f>IFERROR(VLOOKUP(D3,DB!A:F,6,0),"")</f>
        <v>SCECO</v>
      </c>
      <c r="J3" s="37" t="str">
        <f>IFERROR(VLOOKUP(D3,DB!A:G,7,0),"")</f>
        <v>Good</v>
      </c>
      <c r="K3" s="37" t="s">
        <v>39057</v>
      </c>
      <c r="L3" s="37" t="str">
        <f>IFERROR(VLOOKUP(D3,DB!A:I,9,0),"")</f>
        <v>Latis</v>
      </c>
      <c r="M3" s="136"/>
    </row>
    <row r="4" spans="1:13" ht="15">
      <c r="A4" s="37"/>
      <c r="B4" s="37" t="str">
        <f>IFERROR(VLOOKUP(D4,DB!A:K,11,0),"")</f>
        <v/>
      </c>
      <c r="C4" s="37"/>
      <c r="D4" s="37"/>
      <c r="E4" s="37"/>
      <c r="F4" s="38"/>
      <c r="G4" s="39">
        <f ca="1">IFERROR(NOW()-F4,"-")</f>
        <v>45936.711659606481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45936.711659606481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45936.711659606481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45936.711659606481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45936.711659606481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45936.711659606481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45936.711659606481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45936.711659606481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45936.711659606481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45936.711659606481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45936.711659606481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45936.711659606481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45936.711659606481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45936.711659606481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45936.711659606481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45936.711659606481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45936.711659606481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45936.711659606481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45936.711659606481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45936.711659606481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45936.711659606481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45936.711659606481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45936.711659606481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45936.711659606481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45936.711659606481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45936.711659606481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45936.711659606481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45936.711659606481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45936.711659606481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45936.711659606481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45936.711659606481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45936.711659606481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45936.711659606481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45936.711659606481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45936.711659606481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45936.711659606481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45936.711659606481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45936.711659606481</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45936.711659606481</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45936.711659606481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45936.711659606481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45936.711659606481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45936.711659606481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45936.711659606481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45936.711659606481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45936.711659606481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45936.711659606481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45936.711659606481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45936.711659606481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45936.711659606481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45936.711659606481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45936.711659606481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45936.711659606481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45936.711659606481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45936.711659606481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45936.711659606481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45936.711659606481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45936.711659606481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45936.711659606481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45936.711659606481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45936.711659606481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45936.711659606481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45936.711659606481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45936.711659606481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45936.711659606481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45936.711659606481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45936.711659606481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45936.711659606481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45936.711659606481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45936.711659606481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45936.711659606481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45936.711659606481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45936.711659606481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45936.711659606481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45936.711659606481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45936.711659606481</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45936.711659606481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45936.711659606481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45936.711659606481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45936.711659606481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45936.711659606481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45936.711659606481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45936.711659606481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45936.711659606481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45936.711659606481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45936.711659606481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45936.711659606481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45936.711659606481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45936.711659606481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45936.711659606481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45936.711659606481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45936.711659606481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45936.711659606481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45936.711659606481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45936.711659606481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45936.711659606481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45936.711659606481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45936.711659606481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45936.711659606481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45936.711659606481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45936.711659606481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45936.711659606481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45936.711659606481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45936.711659606481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45936.711659606481</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45936.711659606481</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45936.711659606481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45936.711659606481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45936.711659606481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45936.711659606481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45936.711659606481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45936.711659606481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45936.711659606481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45936.711659606481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45936.711659606481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45936.711659606481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45936.711659606481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45936.711659606481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45936.711659606481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45936.711659606481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45936.711659606481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45936.711659606481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45936.711659606481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45936.711659606481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45936.711659606481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45936.711659606481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45936.711659606481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45936.711659606481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45936.711659606481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45936.711659606481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45936.711659606481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45936.711659606481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45936.711659606481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45936.711659606481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45936.711659606481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45936.711659606481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45936.711659606481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45936.711659606481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45936.711659606481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45936.711659606481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45936.711659606481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45936.711659606481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45936.711659606481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45936.711659606481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45936.711659606481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45936.711659606481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45936.711659606481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45936.711659606481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45936.711659606481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45936.711659606481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45936.711659606481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45936.711659606481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45936.711659606481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45936.711659606481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45936.711659606481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45936.711659606481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45936.711659606481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45936.711659606481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45936.711659606481</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45936.711659606481</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39058</v>
      </c>
      <c r="B2" s="120" t="s">
        <v>5398</v>
      </c>
      <c r="C2" s="137">
        <v>1</v>
      </c>
      <c r="D2" s="120" t="s">
        <v>34463</v>
      </c>
      <c r="E2" s="137" t="s">
        <v>39059</v>
      </c>
      <c r="F2" s="138">
        <v>45926.772847222222</v>
      </c>
      <c r="G2" s="89">
        <f ca="1">IFERROR(NOW()-F2,"-")</f>
        <v>9.938812384258199</v>
      </c>
      <c r="H2" s="139">
        <v>45927.449074074102</v>
      </c>
      <c r="I2" s="120" t="str">
        <f>IFERROR(VLOOKUP(D2,DB!A:F,6,0),"")</f>
        <v>SCECO</v>
      </c>
      <c r="J2" s="120" t="str">
        <f>IFERROR(VLOOKUP(D2,DB!A:G,7,0),"")</f>
        <v>Weak</v>
      </c>
      <c r="K2" s="137" t="s">
        <v>39060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45936.711659606481</v>
      </c>
      <c r="H3" s="139">
        <v>45927.987534722219</v>
      </c>
      <c r="I3" s="120" t="str">
        <f>IFERROR(VLOOKUP(D3,DB!A:F,6,0),"")</f>
        <v>SCECO</v>
      </c>
      <c r="J3" s="120" t="str">
        <f>IFERROR(VLOOKUP(D3,DB!A:G,7,0),"")</f>
        <v>Vandalized</v>
      </c>
      <c r="K3" s="137" t="s">
        <v>39061</v>
      </c>
      <c r="L3" s="126" t="str">
        <f>IFERROR(VLOOKUP(D3,DB!A:I,9,0),"")</f>
        <v>Latis</v>
      </c>
    </row>
    <row r="4" spans="1:16383" ht="31.5" customHeight="1">
      <c r="A4" s="137" t="s">
        <v>39062</v>
      </c>
      <c r="B4" s="120" t="s">
        <v>5398</v>
      </c>
      <c r="C4" s="137">
        <v>1</v>
      </c>
      <c r="D4" s="120" t="s">
        <v>32861</v>
      </c>
      <c r="E4" s="137" t="s">
        <v>39059</v>
      </c>
      <c r="F4" s="138">
        <v>45933.880972222221</v>
      </c>
      <c r="G4" s="89">
        <f ca="1">IFERROR(NOW()-F4,"-")</f>
        <v>2.8306873842593632</v>
      </c>
      <c r="H4" s="139">
        <v>45929.455266203702</v>
      </c>
      <c r="I4" s="120" t="str">
        <f>IFERROR(VLOOKUP(D4,DB!A:F,6,0),"")</f>
        <v>SCECO</v>
      </c>
      <c r="J4" s="120" t="str">
        <f>IFERROR(VLOOKUP(D4,DB!A:G,7,0),"")</f>
        <v>In progress</v>
      </c>
      <c r="K4" s="137" t="s">
        <v>39060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39063</v>
      </c>
      <c r="B5" s="120" t="s">
        <v>5398</v>
      </c>
      <c r="C5" s="137">
        <v>1</v>
      </c>
      <c r="D5" s="120" t="s">
        <v>33408</v>
      </c>
      <c r="E5" s="137" t="s">
        <v>38964</v>
      </c>
      <c r="F5" s="138">
        <v>45934.942245370374</v>
      </c>
      <c r="G5" s="89">
        <f ca="1">IFERROR(NOW()-F5,"-")</f>
        <v>1.769414236106968</v>
      </c>
      <c r="H5" s="139">
        <v>45934.470231481479</v>
      </c>
      <c r="I5" s="120" t="str">
        <f>IFERROR(VLOOKUP(D5,DB!A:F,6,0),"")</f>
        <v>SCECO</v>
      </c>
      <c r="J5" s="120" t="str">
        <f>IFERROR(VLOOKUP(D5,DB!A:G,7,0),"")</f>
        <v>Dead</v>
      </c>
      <c r="K5" s="137" t="s">
        <v>39060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39064</v>
      </c>
      <c r="B6" s="120" t="str">
        <f>IFERROR(VLOOKUP(D6,DB!A:K,11,0),"")</f>
        <v>R6</v>
      </c>
      <c r="C6" s="122">
        <v>4</v>
      </c>
      <c r="D6" s="120" t="s">
        <v>37601</v>
      </c>
      <c r="E6" s="137" t="s">
        <v>39043</v>
      </c>
      <c r="F6" s="124">
        <v>45936.599247685182</v>
      </c>
      <c r="G6" s="89">
        <f ca="1">IFERROR(NOW()-F6,"-")</f>
        <v>0.11241192129818955</v>
      </c>
      <c r="H6" s="124">
        <v>45936.587430555555</v>
      </c>
      <c r="I6" s="120" t="str">
        <f>IFERROR(VLOOKUP(D6,DB!A:F,6,0),"")</f>
        <v>SCECO</v>
      </c>
      <c r="J6" s="119" t="str">
        <f>IFERROR(VLOOKUP(D6,DB!A:G,7,0),"")</f>
        <v>Vandalized</v>
      </c>
      <c r="K6" s="125" t="s">
        <v>39065</v>
      </c>
      <c r="L6" s="126" t="str">
        <f>IFERROR(VLOOKUP(D6,DB!A:I,9,0),"")</f>
        <v>Latis</v>
      </c>
    </row>
    <row r="7" spans="1:16383" ht="31.5" customHeight="1">
      <c r="A7" s="121"/>
      <c r="B7" s="120" t="str">
        <f>IFERROR(VLOOKUP(D7,DB!A:K,11,0),"")</f>
        <v/>
      </c>
      <c r="C7" s="140"/>
      <c r="D7" s="120"/>
      <c r="E7" s="123"/>
      <c r="F7" s="124"/>
      <c r="G7" s="89">
        <f ca="1">IFERROR(NOW()-F7,"-")</f>
        <v>45936.711659606481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45936.711659606481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45936.711659606481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45936.711659606481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45936.711659606481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45936.711659606481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45936.711659606481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45936.711659606481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45936.711659606481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45936.711659606481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45936.711659606481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45936.711659606481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45936.711659606481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45936.711659606481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45936.711659606481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45936.711659606481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45936.711659606481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45936.711659606481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45936.711659606481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45936.711659606481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45936.711659606481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45936.711659606481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45936.711659606481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45936.711659606481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45936.711659606481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45936.711659606481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45936.711659606481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45936.711659606481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45936.711659606481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45936.711659606481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45936.711659606481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45936.711659606481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45936.711659606481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45936.711659606481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45936.711659606481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45936.711659606481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45936.711659606481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45936.711659606481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45936.711659606481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45936.711659606481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45936.711659606481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45936.711659606481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45936.711659606481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45936.711659606481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45936.711659606481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45936.711659606481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45936.711659606481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45936.711659606481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45936.711659606481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45936.711659606481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45936.711659606481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45936.711659606481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45936.711659606481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45936.711659606481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45936.711659606481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45936.711659606481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45936.711659606481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45936.711659606481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45936.711659606481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45936.711659606481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45936.711659606481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45936.711659606481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45936.711659606481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45936.711659606481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45936.711659606481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45936.711659606481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45936.711659606481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45936.711659606481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45936.711659606481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45936.711659606481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45936.711659606481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45936.711659606481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45936.711659606481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45936.711659606481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45936.711659606481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45936.711659606481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45936.711659606481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45936.711659606481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45936.711659606481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45936.711659606481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45936.711659606481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45936.711659606481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45936.711659606481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45936.711659606481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45936.711659606481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45936.711659606481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45936.711659606481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45936.711659606481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45936.711659606481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45936.711659606481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45936.711659606481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45936.711659606481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45936.711659606481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45936.711659606481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45936.711659606481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45936.711659606481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45936.711659606481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45936.711659606481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45936.711659606481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45936.711659606481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45936.711659606481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45936.711659606481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45936.711659606481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45936.711659606481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45936.711659606481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45936.711659606481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45936.711659606481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45936.711659606481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45936.711659606481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45936.711659606481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45936.711659606481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45936.711659606481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45936.711659606481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45936.711659606481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45936.711659606481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45936.711659606481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45936.711659606481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45936.711659606481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45936.711659606481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45936.711659606481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45936.711659606481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45936.711659606481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45936.711659606481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45936.711659606481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45936.711659606481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45936.711659606481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45936.711659606481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45936.711659606481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45936.711659606481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45936.711659606481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45936.711659606481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45936.711659606481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45936.711659606481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45936.711659606481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45936.711659606481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45936.711659606481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45936.711659606481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45936.711659606481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45936.711659606481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45936.711659606481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45936.711659606481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45936.711659606481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45936.711659606481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45936.711659606481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45936.711659606481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45936.711659606481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45936.711659606481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45936.711659606481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45936.711659606481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45936.711659606481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45936.711659606481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45936.711659606481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45936.711659606481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45936.711659606481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45936.711659606481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45936.711659606481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45936.711659606481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45936.711659606481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45936.711659606481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45936.711659606481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45936.711659606481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45936.711659606481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45936.711659606481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45936.711659606481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45936.711659606481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45936.711659606481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45936.711659606481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45936.711659606481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45936.711659606481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45936.711659606481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45936.711659606481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45936.711659606481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45936.711659606481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45936.711659606481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45936.711659606481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45936.711659606481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45936.711659606481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45936.711659606481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45936.711659606481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45936.711659606481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45936.711659606481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45936.711659606481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45936.711659606481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45936.711659606481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45936.711659606481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45936.711659606481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45936.711659606481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45936.711659606481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45936.711659606481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45936.711659606481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45936.711659606481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45936.711659606481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45936.711659606481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45936.711659606481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45936.711659606481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45936.711659606481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45936.711659606481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45936.711659606481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45936.711659606481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45936.711659606481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45936.711659606481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45936.711659606481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45936.711659606481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45936.711659606481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45936.711659606481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45936.711659606481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45936.711659606481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45936.711659606481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45936.711659606481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45936.711659606481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45936.711659606481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45936.711659606481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45936.711659606481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45936.711659606481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45936.711659606481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45936.711659606481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45936.711659606481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45936.711659606481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45936.711659606481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45936.711659606481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45936.711659606481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45936.711659606481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45936.711659606481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45936.711659606481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45936.711659606481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45936.711659606481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45936.711659606481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45936.711659606481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45936.711659606481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45936.711659606481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45936.711659606481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45936.711659606481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45936.711659606481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45936.711659606481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45936.711659606481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45936.711659606481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45936.711659606481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45936.711659606481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45936.711659606481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45936.711659606481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45936.711659606481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45936.711659606481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45936.711659606481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45936.711659606481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45936.711659606481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45936.711659606481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45936.711659606481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45936.711659606481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45936.711659606481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45936.711659606481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45936.711659606481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45936.711659606481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45936.711659606481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45936.711659606481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45936.711659606481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45936.711659606481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45936.711659606481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45936.711659606481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45936.711659606481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45936.711659606481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45936.711659606481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45936.711659606481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45936.711659606481</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