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71" documentId="13_ncr:1_{F6CB121F-512D-4AA6-A0C1-0FB36C537598}" xr6:coauthVersionLast="47" xr6:coauthVersionMax="47" xr10:uidLastSave="{DAA5636B-F4FE-4847-A152-D4F7446EB804}"/>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<sst xmlns="http://schemas.openxmlformats.org/spreadsheetml/2006/main" count="178608" uniqueCount="39087">
  <si>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</si>
  <si>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</si>
  <si>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</si>
  <si>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</si>
  <si>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</si>
  <si>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</si>
  <si>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</si>
  <si>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</si>
  <si>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</si>
  <si>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</si>
  <si>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</si>
  <si>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</si>
  <si>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</si>
  <si>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</si>
  <si>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</si>
  <si>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</si>
  <si>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</si>
  <si>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</si>
  <si>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</si>
  <si>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</si>
  <si>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</si>
  <si>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</si>
  <si>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</si>
  <si>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</si>
  <si>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</si>
  <si>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</si>
  <si>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</si>
  <si>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</si>
  <si>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</si>
  <si>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</si>
  <si>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</si>
  <si>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</si>
  <si>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</si>
  <si>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</si>
  <si>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</si>
  <si>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</si>
  <si>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</si>
  <si>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</si>
  <si>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</si>
  <si>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</si>
  <si>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</si>
  <si>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</si>
  <si>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</si>
  <si>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</si>
  <si>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</si>
  <si>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</si>
  <si>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</si>
  <si>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</si>
  <si>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</si>
  <si>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</si>
  <si>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</si>
  <si>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</si>
  <si>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</si>
  <si>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</si>
  <si>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</si>
  <si>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</si>
  <si>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</si>
  <si>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</si>
  <si>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</si>
  <si>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</si>
  <si>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</si>
  <si>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</si>
  <si>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</si>
  <si>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</si>
  <si>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</si>
  <si>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</si>
  <si>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</si>
  <si>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</si>
  <si>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</si>
  <si>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</si>
  <si>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</si>
  <si>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</si>
  <si>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</si>
  <si>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</si>
  <si>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</si>
  <si>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</si>
  <si>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</si>
  <si>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</si>
  <si>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</si>
  <si>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</si>
  <si>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</si>
  <si>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</si>
  <si>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</si>
  <si>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</si>
  <si>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</si>
  <si>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</si>
  <si>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</si>
  <si>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</si>
  <si>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</si>
  <si>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</si>
  <si>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</si>
  <si>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</si>
  <si>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</si>
  <si>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</si>
  <si>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</si>
  <si>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</si>
  <si>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</si>
  <si>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</si>
  <si>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</si>
  <si>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</si>
  <si>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</si>
  <si>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</si>
  <si>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</si>
  <si>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</si>
  <si>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</si>
  <si>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</si>
  <si>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</si>
  <si>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</si>
  <si>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</si>
  <si>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</si>
  <si>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</si>
  <si>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</si>
  <si>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</si>
  <si>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</si>
  <si>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</si>
  <si>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</si>
  <si>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</si>
  <si>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</si>
  <si>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</si>
  <si>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</si>
  <si>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</si>
  <si>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</si>
  <si>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</si>
  <si>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</si>
  <si>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</si>
  <si>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</si>
  <si>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</si>
  <si>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</si>
  <si>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</si>
  <si>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</si>
  <si>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</si>
  <si>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</si>
  <si>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</si>
  <si>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</si>
  <si>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</si>
  <si>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</si>
  <si>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</si>
  <si>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</si>
  <si>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</si>
  <si>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</si>
  <si>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</si>
  <si>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</si>
  <si>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</si>
  <si>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</si>
  <si>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</si>
  <si>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</si>
  <si>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</si>
  <si>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</si>
  <si>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</si>
  <si>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</si>
  <si>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</si>
  <si>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</si>
  <si>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</si>
  <si>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</si>
  <si>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</si>
  <si>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</si>
  <si>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</si>
  <si>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</si>
  <si>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</si>
  <si>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</si>
  <si>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</si>
  <si>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</si>
  <si>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</si>
  <si>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</si>
  <si>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</si>
  <si>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</si>
  <si>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</si>
  <si>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</si>
  <si>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</si>
  <si>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</si>
  <si>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</si>
  <si>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</si>
  <si>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</si>
  <si>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</si>
  <si>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</si>
  <si>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</si>
  <si>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</si>
  <si>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</si>
  <si>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</si>
  <si>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</si>
  <si>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</si>
  <si>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</si>
  <si>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</si>
  <si>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</si>
  <si>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</si>
  <si>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</si>
  <si>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</si>
  <si>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</si>
  <si>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</si>
  <si>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</si>
  <si>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</si>
  <si>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</si>
  <si>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</si>
  <si>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</si>
  <si>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</si>
  <si>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</si>
  <si>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</si>
  <si>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</si>
  <si>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</si>
  <si>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</si>
  <si>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</si>
  <si>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</si>
  <si>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</si>
  <si>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</si>
  <si>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</si>
  <si>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</si>
  <si>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</si>
  <si>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</si>
  <si>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</si>
  <si>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</si>
  <si>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</si>
  <si>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</si>
  <si>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</si>
  <si>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</si>
  <si>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</si>
  <si>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</si>
  <si>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</si>
  <si>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</si>
  <si>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</si>
  <si>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</si>
  <si>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</si>
  <si>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</si>
  <si>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</si>
  <si>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</si>
  <si>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</si>
  <si>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</si>
  <si>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</si>
  <si>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</si>
  <si>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</si>
  <si>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</si>
  <si>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</si>
  <si>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</si>
  <si>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</si>
  <si>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</si>
  <si>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</si>
  <si>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</si>
  <si>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</si>
  <si>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</si>
  <si>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</si>
  <si>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</si>
  <si>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</si>
  <si>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</si>
  <si>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</si>
  <si>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</si>
  <si>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</si>
  <si>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</si>
  <si>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</si>
  <si>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</si>
  <si>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</si>
  <si>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</si>
  <si>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</si>
  <si>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</si>
  <si>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</si>
  <si>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</si>
  <si>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</si>
  <si>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</si>
  <si>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</si>
  <si>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</si>
  <si>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</si>
  <si>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</si>
  <si>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</si>
  <si>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</si>
  <si>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</si>
  <si>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</si>
  <si>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</si>
  <si>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</si>
  <si>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</si>
  <si>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</si>
  <si>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</si>
  <si>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</si>
  <si>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</si>
  <si>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</si>
  <si>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</si>
  <si>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</si>
  <si>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</si>
  <si>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</si>
  <si>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</si>
  <si>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</si>
  <si>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</si>
  <si>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</si>
  <si>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</si>
  <si>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</si>
  <si>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</si>
  <si>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</si>
  <si>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</si>
  <si>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</si>
  <si>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</si>
  <si>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</si>
  <si>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</si>
  <si>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</si>
  <si>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</si>
  <si>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</si>
  <si>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</si>
  <si>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</si>
  <si>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</si>
  <si>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</si>
  <si>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</si>
  <si>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</si>
  <si>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</si>
  <si>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</si>
  <si>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</si>
  <si>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</si>
  <si>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</si>
  <si>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</si>
  <si>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</si>
  <si>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</si>
  <si>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</si>
  <si>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</si>
  <si>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</si>
  <si>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</si>
  <si>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</si>
  <si>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</si>
  <si>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</si>
  <si>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</si>
  <si>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</si>
  <si>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</si>
  <si>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</si>
  <si>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</si>
  <si>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</si>
  <si>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</si>
  <si>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</si>
  <si>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</si>
  <si>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</si>
  <si>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</si>
  <si>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</si>
  <si>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</si>
  <si>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</si>
  <si>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</si>
  <si>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</si>
  <si>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</si>
  <si>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</si>
  <si>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</si>
  <si>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</si>
  <si>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</si>
  <si>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</si>
  <si>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</si>
  <si>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</si>
  <si>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</si>
  <si>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</si>
  <si>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</si>
  <si>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</si>
  <si>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</si>
  <si>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</si>
  <si>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</si>
  <si>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</si>
  <si>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</si>
  <si>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</si>
  <si>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</si>
  <si>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</si>
  <si>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</si>
  <si>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</si>
  <si>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</si>
  <si>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</si>
  <si>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</si>
  <si>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</si>
  <si>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</si>
  <si>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</si>
  <si>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</si>
  <si>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</si>
  <si>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</si>
  <si>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</si>
  <si>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</si>
  <si>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</si>
  <si>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</si>
  <si>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</si>
  <si>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</si>
  <si>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</si>
  <si>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</si>
  <si>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</si>
  <si>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</si>
  <si>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</si>
  <si>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</si>
  <si>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</si>
  <si>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</si>
  <si>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</si>
  <si>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</si>
  <si>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</si>
  <si>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</si>
  <si>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</si>
  <si>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</si>
  <si>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</si>
  <si>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</si>
  <si>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</si>
  <si>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</si>
  <si>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</si>
  <si>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</si>
  <si>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</si>
  <si>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</si>
  <si>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</si>
  <si>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</si>
  <si>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</si>
  <si>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</si>
  <si>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</si>
  <si>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</si>
  <si>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</si>
  <si>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</si>
  <si>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</si>
  <si>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</si>
  <si>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</si>
  <si>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</si>
  <si>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</si>
  <si>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</si>
  <si>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</si>
  <si>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</si>
  <si>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</si>
  <si>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</si>
  <si>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</si>
  <si>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</si>
  <si>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</si>
  <si>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</si>
  <si>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</si>
  <si>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</si>
  <si>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</si>
  <si>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</si>
  <si>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</si>
  <si>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</si>
  <si>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</si>
  <si>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</si>
  <si>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</si>
  <si>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</si>
  <si>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</si>
  <si>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</si>
  <si>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</si>
  <si>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</si>
  <si>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</si>
  <si>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</si>
  <si>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</si>
  <si>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</si>
  <si>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</si>
  <si>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</si>
  <si>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</si>
  <si>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</si>
  <si>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</si>
  <si>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</si>
  <si>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</si>
  <si>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</si>
  <si>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</si>
  <si>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</si>
  <si>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</si>
  <si>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</si>
  <si>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</si>
  <si>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</si>
  <si>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</si>
  <si>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</si>
  <si>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</si>
  <si>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</si>
  <si>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</si>
  <si>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</si>
  <si>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</si>
  <si>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</si>
  <si>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</si>
  <si>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</si>
  <si>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</si>
  <si>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</si>
  <si>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</si>
  <si>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</si>
  <si>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</si>
  <si>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</si>
  <si>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</si>
  <si>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</si>
  <si>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</si>
  <si>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</si>
  <si>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</si>
  <si>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</si>
  <si>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</si>
  <si>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</si>
  <si>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</si>
  <si>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</si>
  <si>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</si>
  <si>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</si>
  <si>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</si>
  <si>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</si>
  <si>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</si>
  <si>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</si>
  <si>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</si>
  <si>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</si>
  <si>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</si>
  <si>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</si>
  <si>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</si>
  <si>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</si>
  <si>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</si>
  <si>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</si>
  <si>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</si>
  <si>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</si>
  <si>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</si>
  <si>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</si>
  <si>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</si>
  <si>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</si>
  <si>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</si>
  <si>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</si>
  <si>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</si>
  <si>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</si>
  <si>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</si>
  <si>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</si>
  <si>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</si>
  <si>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</si>
  <si>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</si>
  <si>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</si>
  <si>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</si>
  <si>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</si>
  <si>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</si>
  <si>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</si>
  <si>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</si>
  <si>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</si>
  <si>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</si>
  <si>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</si>
  <si>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</si>
  <si>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</si>
  <si>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</si>
  <si>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</si>
  <si>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</si>
  <si>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</si>
  <si>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</si>
  <si>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</si>
  <si>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</si>
  <si>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</si>
  <si>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</si>
  <si>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</si>
  <si>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</si>
  <si>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</si>
  <si>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</si>
  <si>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</si>
  <si>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</si>
  <si>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</si>
  <si>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</si>
  <si>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</si>
  <si>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</si>
  <si>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</si>
  <si>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</si>
  <si>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</si>
  <si>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</si>
  <si>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</si>
  <si>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</si>
  <si>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</si>
  <si>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</si>
  <si>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</si>
  <si>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</si>
  <si>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</si>
  <si>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</si>
  <si>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</si>
  <si>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</si>
  <si>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</si>
  <si>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</si>
  <si>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</si>
  <si>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</si>
  <si>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</si>
  <si>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</si>
  <si>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</si>
  <si>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</si>
  <si>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</si>
  <si>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</si>
  <si>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</si>
  <si>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</si>
  <si>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</si>
  <si>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</si>
  <si>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</si>
  <si>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</si>
  <si>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</si>
  <si>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</si>
  <si>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</si>
  <si>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</si>
  <si>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</si>
  <si>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</si>
  <si>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</si>
  <si>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</si>
  <si>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</si>
  <si>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</si>
  <si>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</si>
  <si>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</si>
  <si>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</si>
  <si>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</si>
  <si>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</si>
  <si>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</si>
  <si>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</si>
  <si>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</si>
  <si>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</si>
  <si>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</si>
  <si>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</si>
  <si>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</si>
  <si>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</si>
  <si>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</si>
  <si>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</si>
  <si>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</si>
  <si>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</si>
  <si>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</si>
  <si>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</si>
  <si>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</si>
  <si>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</si>
  <si>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</si>
  <si>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</si>
  <si>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</si>
  <si>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</si>
  <si>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</si>
  <si>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</si>
  <si>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</si>
  <si>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</si>
  <si>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</si>
  <si>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</si>
  <si>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</si>
  <si>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</si>
  <si>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</si>
  <si>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</si>
  <si>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</si>
  <si>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</si>
  <si>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</si>
  <si>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</si>
  <si>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</si>
  <si>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</si>
  <si>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</si>
  <si>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</si>
  <si>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</si>
  <si>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</si>
  <si>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</si>
  <si>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</si>
  <si>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</si>
  <si>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</si>
  <si>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</si>
  <si>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</si>
  <si>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</si>
  <si>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</si>
  <si>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</si>
  <si>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</si>
  <si>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</si>
  <si>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</si>
  <si>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</si>
  <si>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</si>
  <si>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</si>
  <si>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</si>
  <si>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</si>
  <si>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</si>
  <si>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</si>
  <si>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</si>
  <si>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</si>
  <si>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</si>
  <si>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</si>
  <si>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</si>
  <si>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</si>
  <si>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</si>
  <si>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</si>
  <si>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</si>
  <si>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</si>
  <si>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</si>
  <si>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</si>
  <si>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</si>
  <si>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</si>
  <si>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</si>
  <si>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</si>
  <si>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</si>
  <si>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</si>
  <si>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</si>
  <si>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</si>
  <si>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</si>
  <si>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</si>
  <si>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</si>
  <si>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</si>
  <si>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</si>
  <si>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</si>
  <si>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</si>
  <si>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</si>
  <si>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</si>
  <si>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</si>
  <si>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</si>
  <si>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</si>
  <si>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</si>
  <si>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</si>
  <si>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</si>
  <si>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</si>
  <si>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</si>
  <si>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</si>
  <si>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</si>
  <si>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</si>
  <si>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</si>
  <si>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</si>
  <si>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</si>
  <si>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</si>
  <si>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</si>
  <si>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</si>
  <si>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</si>
  <si>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</si>
  <si>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</si>
  <si>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</si>
  <si>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</si>
  <si>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</si>
  <si>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</si>
  <si>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</si>
  <si>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</si>
  <si>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</si>
  <si>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</si>
  <si>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</si>
  <si>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</si>
  <si>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</si>
  <si>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</si>
  <si>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</si>
  <si>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</si>
  <si>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</si>
  <si>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</si>
  <si>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</si>
  <si>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</si>
  <si>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</si>
  <si>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</si>
  <si>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</si>
  <si>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</si>
  <si>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</si>
  <si>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</si>
  <si>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</si>
  <si>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</si>
  <si>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</si>
  <si>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</si>
  <si>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</si>
  <si>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</si>
  <si>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</si>
  <si>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</si>
  <si>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</si>
  <si>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</si>
  <si>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</si>
  <si>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</si>
  <si>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</si>
  <si>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</si>
  <si>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</si>
  <si>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</si>
  <si>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</si>
  <si>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</si>
  <si>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</si>
  <si>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</si>
  <si>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</si>
  <si>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</si>
  <si>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</si>
  <si>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</si>
  <si>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</si>
  <si>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</si>
  <si>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</si>
  <si>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</si>
  <si>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</si>
  <si>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</si>
  <si>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</si>
  <si>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</si>
  <si>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</si>
  <si>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</si>
  <si>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</si>
  <si>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</si>
  <si>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</si>
  <si>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</si>
  <si>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</si>
  <si>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</si>
  <si>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</si>
  <si>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</si>
  <si>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</si>
  <si>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</si>
  <si>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</si>
  <si>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</si>
  <si>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</si>
  <si>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</si>
  <si>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</si>
  <si>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</si>
  <si>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</si>
  <si>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</si>
  <si>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</si>
  <si>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</si>
  <si>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</si>
  <si>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</si>
  <si>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</si>
  <si>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</si>
  <si>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</si>
  <si>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</si>
  <si>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</si>
  <si>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</si>
  <si>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</si>
  <si>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</si>
  <si>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</si>
  <si>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</si>
  <si>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</si>
  <si>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</si>
  <si>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</si>
  <si>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</si>
  <si>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</si>
  <si>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</si>
  <si>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</si>
  <si>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</si>
  <si>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</si>
  <si>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</si>
  <si>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</si>
  <si>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</si>
  <si>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</si>
  <si>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</si>
  <si>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</si>
  <si>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</si>
  <si>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</si>
  <si>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</si>
  <si>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</si>
  <si>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</si>
  <si>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</si>
  <si>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</si>
  <si>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</si>
  <si>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</si>
  <si>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</si>
  <si>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</si>
  <si>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</si>
  <si>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</si>
  <si>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</si>
  <si>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</si>
  <si>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</si>
  <si>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</si>
  <si>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</si>
  <si>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</si>
  <si>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</si>
  <si>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</si>
  <si>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</si>
  <si>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</si>
  <si>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</si>
  <si>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</si>
  <si>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</si>
  <si>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</si>
  <si>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</si>
  <si>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</si>
  <si>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</si>
  <si>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</si>
  <si>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</si>
  <si>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</si>
  <si>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</si>
  <si>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</si>
  <si>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</si>
  <si>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</si>
  <si>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</si>
  <si>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</si>
  <si>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</si>
  <si>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</si>
  <si>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</si>
  <si>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</si>
  <si>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</si>
  <si>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</si>
  <si>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</si>
  <si>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</si>
  <si>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</si>
  <si>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</si>
  <si>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</si>
  <si>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</si>
  <si>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</si>
  <si>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</si>
  <si>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</si>
  <si>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</si>
  <si>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</si>
  <si>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</si>
  <si>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</si>
  <si>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</si>
  <si>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</si>
  <si>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</si>
  <si>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</si>
  <si>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</si>
  <si>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</si>
  <si>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</si>
  <si>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</si>
  <si>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</si>
  <si>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</si>
  <si>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</si>
  <si>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</si>
  <si>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</si>
  <si>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</si>
  <si>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</si>
  <si>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</si>
  <si>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</si>
  <si>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</si>
  <si>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</si>
  <si>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</si>
  <si>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</si>
  <si>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</si>
  <si>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</si>
  <si>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</si>
  <si>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</si>
  <si>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</si>
  <si>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</si>
  <si>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</si>
  <si>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</si>
  <si>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</si>
  <si>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</si>
  <si>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</si>
  <si>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</si>
  <si>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</si>
  <si>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</si>
  <si>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</si>
  <si>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</si>
  <si>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</si>
  <si>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</si>
  <si>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</si>
  <si>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</si>
  <si>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</si>
  <si>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</si>
  <si>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</si>
  <si>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</si>
  <si>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</si>
  <si>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</si>
  <si>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</si>
  <si>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</si>
  <si>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</si>
  <si>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</si>
  <si>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</si>
  <si>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</si>
  <si>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</si>
  <si>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</si>
  <si>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</si>
  <si>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</si>
  <si>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</si>
  <si>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</si>
  <si>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</si>
  <si>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</si>
  <si>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</si>
  <si>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</si>
  <si>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</si>
  <si>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</si>
  <si>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</si>
  <si>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</si>
  <si>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</si>
  <si>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</si>
  <si>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</si>
  <si>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</si>
  <si>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</si>
  <si>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</si>
  <si>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</si>
  <si>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</si>
  <si>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</si>
  <si>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</si>
  <si>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</si>
  <si>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</si>
  <si>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</si>
  <si>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</si>
  <si>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</si>
  <si>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</si>
  <si>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</si>
  <si>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</si>
  <si>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</si>
  <si>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</si>
  <si>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</si>
  <si>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</si>
  <si>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</si>
  <si>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</si>
  <si>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</si>
  <si>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</si>
  <si>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</si>
  <si>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</si>
  <si>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</si>
  <si>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</si>
  <si>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</si>
  <si>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</si>
  <si>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</si>
  <si>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</si>
  <si>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</si>
  <si>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</si>
  <si>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</si>
  <si>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</si>
  <si>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</si>
  <si>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</si>
  <si>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</si>
  <si>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</si>
  <si>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</si>
  <si>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</si>
  <si>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</si>
  <si>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</si>
  <si>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</si>
  <si>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</si>
  <si>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</si>
  <si>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</si>
  <si>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</si>
  <si>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</si>
  <si>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</si>
  <si>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</si>
  <si>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</si>
  <si>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</si>
  <si>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</si>
  <si>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</si>
  <si>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</si>
  <si>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</si>
  <si>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</si>
  <si>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</si>
  <si>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</si>
  <si>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</si>
  <si>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</si>
  <si>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</si>
  <si>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</si>
  <si>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</si>
  <si>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</si>
  <si>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</si>
  <si>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</si>
  <si>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</si>
  <si>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</si>
  <si>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</si>
  <si>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</si>
  <si>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</si>
  <si>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</si>
  <si>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</si>
  <si>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</si>
  <si>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</si>
  <si>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</si>
  <si>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</si>
  <si>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</si>
  <si>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</si>
  <si>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</si>
  <si>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</si>
  <si>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</si>
  <si>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</si>
  <si>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</si>
  <si>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</si>
  <si>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</si>
  <si>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</si>
  <si>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</si>
  <si>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</si>
  <si>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</si>
  <si>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</si>
  <si>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</si>
  <si>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</si>
  <si>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</si>
  <si>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</si>
  <si>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</si>
  <si>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</si>
  <si>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</si>
  <si>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</si>
  <si>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</si>
  <si>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</si>
  <si>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</si>
  <si>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</si>
  <si>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</si>
  <si>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</si>
  <si>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</si>
  <si>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</si>
  <si>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</si>
  <si>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</si>
  <si>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</si>
  <si>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</si>
  <si>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</si>
  <si>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</si>
  <si>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</si>
  <si>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</si>
  <si>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</si>
  <si>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</si>
  <si>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</si>
  <si>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</si>
  <si>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</si>
  <si>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</si>
  <si>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</si>
  <si>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</si>
  <si>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</si>
  <si>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</si>
  <si>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</si>
  <si>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</si>
  <si>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</si>
  <si>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</si>
  <si>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</si>
  <si>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</si>
  <si>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</si>
  <si>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</si>
  <si>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</si>
  <si>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</si>
  <si>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</si>
  <si>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</si>
  <si>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</si>
  <si>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</si>
  <si>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</si>
  <si>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</si>
  <si>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</si>
  <si>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</si>
  <si>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</si>
  <si>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</si>
  <si>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</si>
  <si>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</si>
  <si>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</si>
  <si>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</si>
  <si>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</si>
  <si>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</si>
  <si>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</si>
  <si>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</si>
  <si>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</si>
  <si>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</si>
  <si>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</si>
  <si>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</si>
  <si>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</si>
  <si>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</si>
  <si>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</si>
  <si>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</si>
  <si>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</si>
  <si>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</si>
  <si>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</si>
  <si>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</si>
  <si>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</si>
  <si>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</si>
  <si>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</si>
  <si>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</si>
  <si>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</si>
  <si>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</si>
  <si>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</si>
  <si>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</si>
  <si>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</si>
  <si>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</si>
  <si>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</si>
  <si>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</si>
  <si>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</si>
  <si>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</si>
  <si>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</si>
  <si>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</si>
  <si>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</si>
  <si>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</si>
  <si>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</si>
  <si>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</si>
  <si>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</si>
  <si>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</si>
  <si>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</si>
  <si>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</si>
  <si>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</si>
  <si>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</si>
  <si>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</si>
  <si>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</si>
  <si>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</si>
  <si>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</si>
  <si>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</si>
  <si>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</si>
  <si>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</si>
  <si>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</si>
  <si>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</si>
  <si>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</si>
  <si>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</si>
  <si>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</si>
  <si>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</si>
  <si>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</si>
  <si>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</si>
  <si>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</si>
  <si>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</si>
  <si>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</si>
  <si>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</si>
  <si>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</si>
  <si>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</si>
  <si>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</si>
  <si>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</si>
  <si>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</si>
  <si>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</si>
  <si>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</si>
  <si>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</si>
  <si>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</si>
  <si>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</si>
  <si>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</si>
  <si>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</si>
  <si>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</si>
  <si>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</si>
  <si>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</si>
  <si>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</si>
  <si>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</si>
  <si>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</si>
  <si>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</si>
  <si>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</si>
  <si>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</si>
  <si>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</si>
  <si>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</si>
  <si>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</si>
  <si>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</si>
  <si>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</si>
  <si>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</si>
  <si>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</si>
  <si>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</si>
  <si>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</si>
  <si>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</si>
  <si>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</si>
  <si>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</si>
  <si>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</si>
  <si>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</si>
  <si>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</si>
  <si>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</si>
  <si>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</si>
  <si>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</si>
  <si>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</si>
  <si>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</si>
  <si>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</si>
  <si>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</si>
  <si>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</si>
  <si>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</si>
  <si>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</si>
  <si>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</si>
  <si>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</si>
  <si>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</si>
  <si>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</si>
  <si>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</si>
  <si>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</si>
  <si>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</si>
  <si>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</si>
  <si>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</si>
  <si>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</si>
  <si>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</si>
  <si>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</si>
  <si>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</si>
  <si>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</si>
  <si>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</si>
  <si>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</si>
  <si>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</si>
  <si>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</si>
  <si>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</si>
  <si>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</si>
  <si>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</si>
  <si>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</si>
  <si>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</si>
  <si>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</si>
  <si>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</si>
  <si>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</si>
  <si>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</si>
  <si>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</si>
  <si>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</si>
  <si>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</si>
  <si>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</si>
  <si>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</si>
  <si>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</si>
  <si>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</si>
  <si>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</si>
  <si>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</si>
  <si>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</si>
  <si>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</si>
  <si>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</si>
  <si>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</si>
  <si>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</si>
  <si>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</si>
  <si>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</si>
  <si>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</si>
  <si>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</si>
  <si>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</si>
  <si>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</si>
  <si>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</si>
  <si>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</si>
  <si>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</si>
  <si>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</si>
  <si>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</si>
  <si>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</si>
  <si>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</si>
  <si>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</si>
  <si>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</si>
  <si>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</si>
  <si>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</si>
  <si>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</si>
  <si>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</si>
  <si>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</si>
  <si>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</si>
  <si>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</si>
  <si>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</si>
  <si>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</si>
  <si>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</si>
  <si>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</si>
  <si>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</si>
  <si>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</si>
  <si>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</si>
  <si>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</si>
  <si>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</si>
  <si>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</si>
  <si>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</si>
  <si>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</si>
  <si>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</si>
  <si>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</si>
  <si>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</si>
  <si>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</si>
  <si>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</si>
  <si>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</si>
  <si>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</si>
  <si>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</si>
  <si>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</si>
  <si>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</si>
  <si>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</si>
  <si>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</si>
  <si>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</si>
  <si>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</si>
  <si>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</si>
  <si>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</si>
  <si>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</si>
  <si>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</si>
  <si>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</si>
  <si>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</si>
  <si>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</si>
  <si>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</si>
  <si>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</si>
  <si>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</si>
  <si>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</si>
  <si>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</si>
  <si>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</si>
  <si>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</si>
  <si>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</si>
  <si>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</si>
  <si>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</si>
  <si>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</si>
  <si>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</si>
  <si>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</si>
  <si>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</si>
  <si>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</si>
  <si>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</si>
  <si>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</si>
  <si>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</si>
  <si>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</si>
  <si>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</si>
  <si>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</si>
  <si>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</si>
  <si>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</si>
  <si>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</si>
  <si>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</si>
  <si>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</si>
  <si>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</si>
  <si>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</si>
  <si>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</si>
  <si>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</si>
  <si>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</si>
  <si>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</si>
  <si>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</si>
  <si>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</si>
  <si>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</si>
  <si>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</si>
  <si>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</si>
  <si>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</si>
  <si>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</si>
  <si>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</si>
  <si>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</si>
  <si>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</si>
  <si>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</si>
  <si>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</si>
  <si>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</si>
  <si>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</si>
  <si>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</si>
  <si>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</si>
  <si>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</si>
  <si>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</si>
  <si>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</si>
  <si>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</si>
  <si>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</si>
  <si>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</si>
  <si>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</si>
  <si>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</si>
  <si>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</si>
  <si>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</si>
  <si>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</si>
  <si>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</si>
  <si>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</si>
  <si>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</si>
  <si>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</si>
  <si>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</si>
  <si>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</si>
  <si>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</si>
  <si>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</si>
  <si>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</si>
  <si>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</si>
  <si>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</si>
  <si>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</si>
  <si>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</si>
  <si>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</si>
  <si>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</si>
  <si>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</si>
  <si>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</si>
  <si>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</si>
  <si>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</si>
  <si>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</si>
  <si>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</si>
  <si>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</si>
  <si>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</si>
  <si>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</si>
  <si>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</si>
  <si>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</si>
  <si>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</si>
  <si>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</si>
  <si>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</si>
  <si>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</si>
  <si>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</si>
  <si>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</si>
  <si>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</si>
  <si>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</si>
  <si>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</si>
  <si>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</si>
  <si>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</si>
  <si>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</si>
  <si>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</si>
  <si>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</si>
  <si>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</si>
  <si>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</si>
  <si>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</si>
  <si>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</si>
  <si>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</si>
  <si>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</si>
  <si>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</si>
  <si>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</si>
  <si>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</si>
  <si>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</si>
  <si>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</si>
  <si>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</si>
  <si>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</si>
  <si>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</si>
  <si>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</si>
  <si>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</si>
  <si>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</si>
  <si>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</si>
  <si>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</si>
  <si>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</si>
  <si>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</si>
  <si>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</si>
  <si>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</si>
  <si>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</si>
  <si>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</si>
  <si>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</si>
  <si>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</si>
  <si>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</si>
  <si>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</si>
  <si>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</si>
  <si>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</si>
  <si>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</si>
  <si>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</si>
  <si>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</si>
  <si>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</si>
  <si>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</si>
  <si>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</si>
  <si>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</si>
  <si>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</si>
  <si>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</si>
  <si>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</si>
  <si>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</si>
  <si>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</si>
  <si>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</si>
  <si>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</si>
  <si>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</si>
  <si>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</si>
  <si>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</si>
  <si>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</si>
  <si>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</si>
  <si>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</si>
  <si>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</si>
  <si>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</si>
  <si>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</si>
  <si>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</si>
  <si>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</si>
  <si>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</si>
  <si>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</si>
  <si>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</si>
  <si>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</si>
  <si>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</si>
  <si>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</si>
  <si>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</si>
  <si>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</si>
  <si>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</si>
  <si>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</si>
  <si>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</si>
  <si>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</si>
  <si>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</si>
  <si>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</si>
  <si>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</si>
  <si>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</si>
  <si>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</si>
  <si>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</si>
  <si>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</si>
  <si>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</si>
  <si>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</si>
  <si>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</si>
  <si>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</si>
  <si>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</si>
  <si>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</si>
  <si>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</si>
  <si>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</si>
  <si>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</si>
  <si>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</si>
  <si>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</si>
  <si>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</si>
  <si>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</si>
  <si>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</si>
  <si>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</si>
  <si>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</si>
  <si>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</si>
  <si>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</si>
  <si>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</si>
  <si>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</si>
  <si>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</si>
  <si>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</si>
  <si>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</si>
  <si>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</si>
  <si>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</si>
  <si>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</si>
  <si>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</si>
  <si>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</si>
  <si>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</si>
  <si>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</si>
  <si>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</si>
  <si>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</si>
  <si>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</si>
  <si>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</si>
  <si>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</si>
  <si>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</si>
  <si>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</si>
  <si>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</si>
  <si>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</si>
  <si>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</si>
  <si>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</si>
  <si>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</si>
  <si>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</si>
  <si>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</si>
  <si>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</si>
  <si>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</si>
  <si>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</si>
  <si>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</si>
  <si>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</si>
  <si>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</si>
  <si>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</si>
  <si>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</si>
  <si>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</si>
  <si>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</si>
  <si>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</si>
  <si>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</si>
  <si>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</si>
  <si>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</si>
  <si>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</si>
  <si>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</si>
  <si>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</si>
  <si>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</si>
  <si>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</si>
  <si>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</si>
  <si>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</si>
  <si>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</si>
  <si>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</si>
  <si>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</si>
  <si>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</si>
  <si>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</si>
  <si>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</si>
  <si>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</si>
  <si>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</si>
  <si>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</si>
  <si>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</si>
  <si>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</si>
  <si>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</si>
  <si>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</si>
  <si>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</si>
  <si>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</si>
  <si>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</si>
  <si>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</si>
  <si>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</si>
  <si>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</si>
  <si>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</si>
  <si>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</si>
  <si>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</si>
  <si>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</si>
  <si>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</si>
  <si>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</si>
  <si>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</si>
  <si>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</si>
  <si>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</si>
  <si>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</si>
  <si>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</si>
  <si>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</si>
  <si>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</si>
  <si>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</si>
  <si>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</si>
  <si>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</si>
  <si>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</si>
  <si>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</si>
  <si>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</si>
  <si>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</si>
  <si>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</si>
  <si>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</si>
  <si>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</si>
  <si>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</si>
  <si>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</si>
  <si>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</si>
  <si>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</si>
  <si>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</si>
  <si>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</si>
  <si>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</si>
  <si>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</si>
  <si>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</si>
  <si>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</si>
  <si>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</si>
  <si>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</si>
  <si>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</si>
  <si>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</si>
  <si>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</si>
  <si>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</si>
  <si>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</si>
  <si>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</si>
  <si>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</si>
  <si>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</si>
  <si>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</si>
  <si>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</si>
  <si>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</si>
  <si>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</si>
  <si>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</si>
  <si>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</si>
  <si>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</si>
  <si>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</si>
  <si>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</si>
  <si>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</si>
  <si>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</si>
  <si>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</si>
  <si>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</si>
  <si>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</si>
  <si>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</si>
  <si>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</si>
  <si>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</si>
  <si>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</si>
  <si>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</si>
  <si>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</si>
  <si>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</si>
  <si>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</si>
  <si>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</si>
  <si>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</si>
  <si>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</si>
  <si>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</si>
  <si>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</si>
  <si>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</si>
  <si>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</si>
  <si>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</si>
  <si>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</si>
  <si>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</si>
  <si>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</si>
  <si>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</si>
  <si>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</si>
  <si>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</si>
  <si>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</si>
  <si>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</si>
  <si>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</si>
  <si>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</si>
  <si>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</si>
  <si>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</si>
  <si>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</si>
  <si>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</si>
  <si>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</si>
  <si>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</si>
  <si>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</si>
  <si>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</si>
  <si>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</si>
  <si>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</si>
  <si>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</si>
  <si>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</si>
  <si>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</si>
  <si>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</si>
  <si>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</si>
  <si>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</si>
  <si>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</si>
  <si>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</si>
  <si>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</si>
  <si>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</si>
  <si>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</si>
  <si>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</si>
  <si>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</si>
  <si>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</si>
  <si>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</si>
  <si>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</si>
  <si>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</si>
  <si>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</si>
  <si>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</si>
  <si>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</si>
  <si>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</si>
  <si>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</si>
  <si>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</si>
  <si>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</si>
  <si>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</si>
  <si>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</si>
  <si>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</si>
  <si>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</si>
  <si>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</si>
  <si>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</si>
  <si>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</si>
  <si>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</si>
  <si>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</si>
  <si>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</si>
  <si>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</si>
  <si>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</si>
  <si>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</si>
  <si>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</si>
  <si>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</si>
  <si>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</si>
  <si>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</si>
  <si>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</si>
  <si>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</si>
  <si>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</si>
  <si>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</si>
  <si>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</si>
  <si>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</si>
  <si>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</si>
  <si>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</si>
  <si>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</si>
  <si>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</si>
  <si>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</si>
  <si>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</si>
  <si>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</si>
  <si>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</si>
  <si>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</si>
  <si>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</si>
  <si>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</si>
  <si>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</si>
  <si>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</si>
  <si>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</si>
  <si>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</si>
  <si>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</si>
  <si>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</si>
  <si>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</si>
  <si>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</si>
  <si>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</si>
  <si>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</si>
  <si>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</si>
  <si>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</si>
  <si>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</si>
  <si>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</si>
  <si>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</si>
  <si>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</si>
  <si>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</si>
  <si>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</si>
  <si>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</si>
  <si>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</si>
  <si>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</si>
  <si>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</si>
  <si>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</si>
  <si>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</si>
  <si>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</si>
  <si>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</si>
  <si>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</si>
  <si>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</si>
  <si>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</si>
  <si>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</si>
  <si>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</si>
  <si>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</si>
  <si>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</si>
  <si>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</si>
  <si>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</si>
  <si>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</si>
  <si>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</si>
  <si>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</si>
  <si>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</si>
  <si>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</si>
  <si>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</si>
  <si>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</si>
  <si>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</si>
  <si>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</si>
  <si>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</si>
  <si>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</si>
  <si>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</si>
  <si>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</si>
  <si>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</si>
  <si>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</si>
  <si>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</si>
  <si>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</si>
  <si>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</si>
  <si>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</si>
  <si>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</si>
  <si>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</si>
  <si>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</si>
  <si>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</si>
  <si>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</si>
  <si>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</si>
  <si>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</si>
  <si>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</si>
  <si>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</si>
  <si>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</si>
  <si>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</si>
  <si>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</si>
  <si>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</si>
  <si>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</si>
  <si>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</si>
  <si>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</si>
  <si>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</si>
  <si>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</si>
  <si>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</si>
  <si>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</si>
  <si>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</si>
  <si>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</si>
  <si>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</si>
  <si>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</si>
  <si>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</si>
  <si>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</si>
  <si>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</si>
  <si>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</si>
  <si>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</si>
  <si>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</si>
  <si>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</si>
  <si>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</si>
  <si>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</si>
  <si>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</si>
  <si>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</si>
  <si>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</si>
  <si>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</si>
  <si>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</si>
  <si>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</si>
  <si>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</si>
  <si>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</si>
  <si>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</si>
  <si>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</si>
  <si>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</si>
  <si>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</si>
  <si>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</si>
  <si>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</si>
  <si>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</si>
  <si>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</si>
  <si>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</si>
  <si>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</si>
  <si>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</si>
  <si>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</si>
  <si>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</si>
  <si>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</si>
  <si>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</si>
  <si>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</si>
  <si>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</si>
  <si>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</si>
  <si>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</si>
  <si>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</si>
  <si>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</si>
  <si>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</si>
  <si>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</si>
  <si>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</si>
  <si>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</si>
  <si>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</si>
  <si>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</si>
  <si>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</si>
  <si>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</si>
  <si>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</si>
  <si>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</si>
  <si>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</si>
  <si>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</si>
  <si>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</si>
  <si>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</si>
  <si>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</si>
  <si>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</si>
  <si>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</si>
  <si>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</si>
  <si>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</si>
  <si>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</si>
  <si>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</si>
  <si>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</si>
  <si>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</si>
  <si>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</si>
  <si>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</si>
  <si>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</si>
  <si>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</si>
  <si>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</si>
  <si>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</si>
  <si>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</si>
  <si>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</si>
  <si>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</si>
  <si>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</si>
  <si>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</si>
  <si>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</si>
  <si>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</si>
  <si>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</si>
  <si>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</si>
  <si>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</si>
  <si>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</si>
  <si>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</si>
  <si>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</si>
  <si>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</si>
  <si>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</si>
  <si>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</si>
  <si>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</si>
  <si>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</si>
  <si>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</si>
  <si>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</si>
  <si>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</si>
  <si>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</si>
  <si>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</si>
  <si>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</si>
  <si>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</si>
  <si>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</si>
  <si>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</si>
  <si>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</si>
  <si>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</si>
  <si>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</si>
  <si>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</si>
  <si>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</si>
  <si>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</si>
  <si>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</si>
  <si>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</si>
  <si>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</si>
  <si>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</si>
  <si>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</si>
  <si>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</si>
  <si>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</si>
  <si>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</si>
  <si>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</si>
  <si>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</si>
  <si>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</si>
  <si>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</si>
  <si>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</si>
  <si>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</si>
  <si>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</si>
  <si>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</si>
  <si>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</si>
  <si>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</si>
  <si>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</si>
  <si>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</si>
  <si>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</si>
  <si>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</si>
  <si>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</si>
  <si>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</si>
  <si>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</si>
  <si>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</si>
  <si>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</si>
  <si>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</si>
  <si>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</si>
  <si>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</si>
  <si>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</si>
  <si>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</si>
  <si>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</si>
  <si>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</si>
  <si>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</si>
  <si>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</si>
  <si>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</si>
  <si>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</si>
  <si>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</si>
  <si>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</si>
  <si>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</si>
  <si>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</si>
  <si>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</si>
  <si>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</si>
  <si>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</si>
  <si>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</si>
  <si>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</si>
  <si>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</si>
  <si>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</si>
  <si>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</si>
  <si>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</si>
  <si>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</si>
  <si>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</si>
  <si>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</si>
  <si>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</si>
  <si>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</si>
  <si>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</si>
  <si>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</si>
  <si>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</si>
  <si>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</si>
  <si>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</si>
  <si>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</si>
  <si>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</si>
  <si>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</si>
  <si>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</si>
  <si>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</si>
  <si>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</si>
  <si>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</si>
  <si>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</si>
  <si>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</si>
  <si>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</si>
  <si>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</si>
  <si>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</si>
  <si>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</si>
  <si>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</si>
  <si>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</si>
  <si>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</si>
  <si>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</si>
  <si>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</si>
  <si>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</si>
  <si>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</si>
  <si>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</si>
  <si>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</si>
  <si>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</si>
  <si>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</si>
  <si>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</si>
  <si>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</si>
  <si>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</si>
  <si>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</si>
  <si>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</si>
  <si>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</si>
  <si>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</si>
  <si>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</si>
  <si>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</si>
  <si>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</si>
  <si>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</si>
  <si>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</si>
  <si>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</si>
  <si>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</si>
  <si>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</si>
  <si>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</si>
  <si>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</si>
  <si>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</si>
  <si>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</si>
  <si>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</si>
  <si>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</si>
  <si>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</si>
  <si>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</si>
  <si>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</si>
  <si>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</si>
  <si>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</si>
  <si>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</si>
  <si>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</si>
  <si>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</si>
  <si>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</si>
  <si>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</si>
  <si>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</si>
  <si>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</si>
  <si>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</si>
  <si>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</si>
  <si>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</si>
  <si>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</si>
  <si>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</si>
  <si>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</si>
  <si>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</si>
  <si>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</si>
  <si>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</si>
  <si>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</si>
  <si>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</si>
  <si>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</si>
  <si>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</si>
  <si>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</si>
  <si>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</si>
  <si>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</si>
  <si>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</si>
  <si>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</si>
  <si>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</si>
  <si>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</si>
  <si>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</si>
  <si>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</si>
  <si>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</si>
  <si>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</si>
  <si>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</si>
  <si>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</si>
  <si>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</si>
  <si>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</si>
  <si>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</si>
  <si>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</si>
  <si>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</si>
  <si>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</si>
  <si>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</si>
  <si>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</si>
  <si>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</si>
  <si>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</si>
  <si>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</si>
  <si>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</si>
  <si>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</si>
  <si>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</si>
  <si>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</si>
  <si>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</si>
  <si>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</si>
  <si>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</si>
  <si>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</si>
  <si>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</si>
  <si>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</si>
  <si>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</si>
  <si>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</si>
  <si>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</si>
  <si>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</si>
  <si>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</si>
  <si>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</si>
  <si>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</si>
  <si>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</si>
  <si>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</si>
  <si>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</si>
  <si>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</si>
  <si>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</si>
  <si>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</si>
  <si>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</si>
  <si>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</si>
  <si>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</si>
  <si>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</si>
  <si>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</si>
  <si>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</si>
  <si>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</si>
  <si>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</si>
  <si>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</si>
  <si>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</si>
  <si>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</si>
  <si>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</si>
  <si>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</si>
  <si>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</si>
  <si>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</si>
  <si>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</si>
  <si>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</si>
  <si>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</si>
  <si>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</si>
  <si>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</si>
  <si>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</si>
  <si>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</si>
  <si>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</si>
  <si>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</si>
  <si>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</si>
  <si>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</si>
  <si>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</si>
  <si>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</si>
  <si>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</si>
  <si>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</si>
  <si>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</si>
  <si>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</si>
  <si>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</si>
  <si>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</si>
  <si>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</si>
  <si>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</si>
  <si>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</si>
  <si>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</si>
  <si>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</si>
  <si>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</si>
  <si>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</si>
  <si>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</si>
  <si>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</si>
  <si>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</si>
  <si>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</si>
  <si>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</si>
  <si>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</si>
  <si>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</si>
  <si>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</si>
  <si>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</si>
  <si>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</si>
  <si>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</si>
  <si>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</si>
  <si>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</si>
  <si>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</si>
  <si>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</si>
  <si>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</si>
  <si>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</si>
  <si>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</si>
  <si>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</si>
  <si>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</si>
  <si>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</si>
  <si>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</si>
  <si>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</si>
  <si>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</si>
  <si>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</si>
  <si>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</si>
  <si>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</si>
  <si>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</si>
  <si>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</si>
  <si>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</si>
  <si>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</si>
  <si>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</si>
  <si>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</si>
  <si>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</si>
  <si>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</si>
  <si>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</si>
  <si>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</si>
  <si>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</si>
  <si>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</si>
  <si>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</si>
  <si>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</si>
  <si>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</si>
  <si>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</si>
  <si>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</si>
  <si>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</si>
  <si>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</si>
  <si>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</si>
  <si>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</si>
  <si>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</si>
  <si>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</si>
  <si>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</si>
  <si>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</si>
  <si>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</si>
  <si>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</si>
  <si>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</si>
  <si>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</si>
  <si>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</si>
  <si>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</si>
  <si>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</si>
  <si>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</si>
  <si>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</si>
  <si>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</si>
  <si>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</si>
  <si>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</si>
  <si>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</si>
  <si>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</si>
  <si>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</si>
  <si>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</si>
  <si>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</si>
  <si>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</si>
  <si>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</si>
  <si>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</si>
  <si>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</si>
  <si>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</si>
  <si>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</si>
  <si>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</si>
  <si>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</si>
  <si>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</si>
  <si>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</si>
  <si>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</si>
  <si>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</si>
  <si>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</si>
  <si>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</si>
  <si>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</si>
  <si>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</si>
  <si>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</si>
  <si>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</si>
  <si>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</si>
  <si>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</si>
  <si>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</si>
  <si>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</si>
  <si>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</si>
  <si>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</si>
  <si>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</si>
  <si>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</si>
  <si>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</si>
  <si>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</si>
  <si>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</si>
  <si>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</si>
  <si>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</si>
  <si>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</si>
  <si>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</si>
  <si>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</si>
  <si>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</si>
  <si>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</si>
  <si>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</si>
  <si>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</si>
  <si>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</si>
  <si>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</si>
  <si>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</si>
  <si>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</si>
  <si>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</si>
  <si>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</si>
  <si>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</si>
  <si>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</si>
  <si>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</si>
  <si>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</si>
  <si>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</si>
  <si>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</si>
  <si>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</si>
  <si>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</si>
  <si>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</si>
  <si>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</si>
  <si>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</si>
  <si>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</si>
  <si>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</si>
  <si>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</si>
  <si>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</si>
  <si>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</si>
  <si>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</si>
  <si>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</si>
  <si>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</si>
  <si>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</si>
  <si>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</si>
  <si>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</si>
  <si>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</si>
  <si>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</si>
  <si>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</si>
  <si>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</si>
  <si>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</si>
  <si>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</si>
  <si>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</si>
  <si>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</si>
  <si>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</si>
  <si>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</si>
  <si>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</si>
  <si>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</si>
  <si>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</si>
  <si>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</si>
  <si>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</si>
  <si>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</si>
  <si>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</si>
  <si>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</si>
  <si>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</si>
  <si>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</si>
  <si>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</si>
  <si>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</si>
  <si>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</si>
  <si>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</si>
  <si>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</si>
  <si>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</si>
  <si>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</si>
  <si>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</si>
  <si>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</si>
  <si>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</si>
  <si>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</si>
  <si>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</si>
  <si>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</si>
  <si>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</si>
  <si>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</si>
  <si>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</si>
  <si>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</si>
  <si>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</si>
  <si>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</si>
  <si>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</si>
  <si>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</si>
  <si>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</si>
  <si>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</si>
  <si>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</si>
  <si>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</si>
  <si>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</si>
  <si>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</si>
  <si>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</si>
  <si>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</si>
  <si>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</si>
  <si>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</si>
  <si>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</si>
  <si>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</si>
  <si>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</si>
  <si>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</si>
  <si>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</si>
  <si>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</si>
  <si>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</si>
  <si>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</si>
  <si>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</si>
  <si>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</si>
  <si>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</si>
  <si>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</si>
  <si>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</si>
  <si>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</si>
  <si>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</si>
  <si>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</si>
  <si>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</si>
  <si>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</si>
  <si>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</si>
  <si>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</si>
  <si>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</si>
  <si>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</si>
  <si>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</si>
  <si>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</si>
  <si>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</si>
  <si>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</si>
  <si>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</si>
  <si>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</si>
  <si>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</si>
  <si>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</si>
  <si>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</si>
  <si>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</si>
  <si>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</si>
  <si>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</si>
  <si>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</si>
  <si>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</si>
  <si>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</si>
  <si>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</si>
  <si>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</si>
  <si>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</si>
  <si>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</si>
  <si>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</si>
  <si>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</si>
  <si>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</si>
  <si>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</si>
  <si>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</si>
  <si>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</si>
  <si>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</si>
  <si>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</si>
  <si>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</si>
  <si>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</si>
  <si>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</si>
  <si>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</si>
  <si>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</si>
  <si>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</si>
  <si>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</si>
  <si>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</si>
  <si>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</si>
  <si>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</si>
  <si>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</si>
  <si>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</si>
  <si>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</si>
  <si>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</si>
  <si>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</si>
  <si>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</si>
  <si>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</si>
  <si>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</si>
  <si>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</si>
  <si>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</si>
  <si>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</si>
  <si>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</si>
  <si>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</si>
  <si>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</si>
  <si>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</si>
  <si>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</si>
  <si>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</si>
  <si>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</si>
  <si>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</si>
  <si>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</si>
  <si>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</si>
  <si>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</si>
  <si>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</si>
  <si>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</si>
  <si>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</si>
  <si>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</si>
  <si>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</si>
  <si>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</si>
  <si>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</si>
  <si>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</si>
  <si>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</si>
  <si>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</si>
  <si>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</si>
  <si>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</si>
  <si>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</si>
  <si>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</si>
  <si>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</si>
  <si>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</si>
  <si>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</si>
  <si>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</si>
  <si>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</si>
  <si>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</si>
  <si>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</si>
  <si>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</si>
  <si>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</si>
  <si>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</si>
  <si>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</si>
  <si>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</si>
  <si>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</si>
  <si>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</si>
  <si>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</si>
  <si>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</si>
  <si>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</si>
  <si>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</si>
  <si>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</si>
  <si>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</si>
  <si>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</si>
  <si>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</si>
  <si>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</si>
  <si>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</si>
  <si>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</si>
  <si>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</si>
  <si>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</si>
  <si>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</si>
  <si>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</si>
  <si>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</si>
  <si>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</si>
  <si>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</si>
  <si>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</si>
  <si>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</si>
  <si>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</si>
  <si>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</si>
  <si>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</si>
  <si>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</si>
  <si>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</si>
  <si>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</si>
  <si>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</si>
  <si>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</si>
  <si>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</si>
  <si>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</si>
  <si>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</si>
  <si>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</si>
  <si>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</si>
  <si>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</si>
  <si>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</si>
  <si>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</si>
  <si>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</si>
  <si>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</si>
  <si>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</si>
  <si>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</si>
  <si>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</si>
  <si>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</si>
  <si>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</si>
  <si>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</si>
  <si>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</si>
  <si>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</si>
  <si>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</si>
  <si>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</si>
  <si>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</si>
  <si>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</si>
  <si>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</si>
  <si>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</si>
  <si>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</si>
  <si>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</si>
  <si>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</si>
  <si>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</si>
  <si>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</si>
  <si>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</si>
  <si>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</si>
  <si>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</si>
  <si>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</si>
  <si>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</si>
  <si>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</si>
  <si>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</si>
  <si>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</si>
  <si>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</si>
  <si>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</si>
  <si>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</si>
  <si>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</si>
  <si>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</si>
  <si>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</si>
  <si>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</si>
  <si>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</si>
  <si>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</si>
  <si>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</si>
  <si>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</si>
  <si>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</si>
  <si>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</si>
  <si>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</si>
  <si>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</si>
  <si>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</si>
  <si>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</si>
  <si>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</si>
  <si>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</si>
  <si>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</si>
  <si>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</si>
  <si>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</si>
  <si>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</si>
  <si>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</si>
  <si>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</si>
  <si>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</si>
  <si>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</si>
  <si>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</si>
  <si>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</si>
  <si>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</si>
  <si>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</si>
  <si>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</si>
  <si>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</si>
  <si>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</si>
  <si>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</si>
  <si>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</si>
  <si>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</si>
  <si>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</si>
  <si>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</si>
  <si>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</si>
  <si>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</si>
  <si>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</si>
  <si>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</si>
  <si>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</si>
  <si>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</si>
  <si>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</si>
  <si>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</si>
  <si>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</si>
  <si>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</si>
  <si>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</si>
  <si>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</si>
  <si>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</si>
  <si>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</si>
  <si>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</si>
  <si>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</si>
  <si>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</si>
  <si>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</si>
  <si>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</si>
  <si>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</si>
  <si>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</si>
  <si>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</si>
  <si>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</si>
  <si>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</si>
  <si>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</si>
  <si>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</si>
  <si>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</si>
  <si>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</si>
  <si>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</si>
  <si>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</si>
  <si>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</si>
  <si>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</si>
  <si>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</si>
  <si>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</si>
  <si>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</si>
  <si>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</si>
  <si>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</si>
  <si>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</si>
  <si>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</si>
  <si>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</si>
  <si>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</si>
  <si>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</si>
  <si>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</si>
  <si>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</si>
  <si>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</si>
  <si>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</si>
  <si>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</si>
  <si>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</si>
  <si>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</si>
  <si>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</si>
  <si>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</si>
  <si>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</si>
  <si>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</si>
  <si>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</si>
  <si>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</si>
  <si>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</si>
  <si>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</si>
  <si>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</si>
  <si>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</si>
  <si>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</si>
  <si>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</si>
  <si>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</si>
  <si>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</si>
  <si>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</si>
  <si>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</si>
  <si>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</si>
  <si>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</si>
  <si>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</si>
  <si>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</si>
  <si>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</si>
  <si>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</si>
  <si>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</si>
  <si>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</si>
  <si>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</si>
  <si>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</si>
  <si>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</si>
  <si>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</si>
  <si>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</si>
  <si>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</si>
  <si>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</si>
  <si>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</si>
  <si>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</si>
  <si>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</si>
  <si>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</si>
  <si>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</si>
  <si>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</si>
  <si>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</si>
  <si>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</si>
  <si>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</si>
  <si>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</si>
  <si>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</si>
  <si>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</si>
  <si>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</si>
  <si>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</si>
  <si>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</si>
  <si>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</si>
  <si>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</si>
  <si>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</si>
  <si>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</si>
  <si>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</si>
  <si>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</si>
  <si>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</si>
  <si>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</si>
  <si>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</si>
  <si>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</si>
  <si>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</si>
  <si>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</si>
  <si>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</si>
  <si>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</si>
  <si>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</si>
  <si>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</si>
  <si>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</si>
  <si>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</si>
  <si>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</si>
  <si>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</si>
  <si>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</si>
  <si>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</si>
  <si>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</si>
  <si>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</si>
  <si>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</si>
  <si>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</si>
  <si>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</si>
  <si>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</si>
  <si>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</si>
  <si>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</si>
  <si>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</si>
  <si>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</si>
  <si>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</si>
  <si>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</si>
  <si>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</si>
  <si>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</si>
  <si>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</si>
  <si>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</si>
  <si>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</si>
  <si>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</si>
  <si>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</si>
  <si>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</si>
  <si>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</si>
  <si>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</si>
  <si>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</si>
  <si>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</si>
  <si>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</si>
  <si>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</si>
  <si>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</si>
  <si>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</si>
  <si>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</si>
  <si>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</si>
  <si>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</si>
  <si>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</si>
  <si>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</si>
  <si>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</si>
  <si>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</si>
  <si>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</si>
  <si>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</si>
  <si>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</si>
  <si>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</si>
  <si>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</si>
  <si>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</si>
  <si>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</si>
  <si>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</si>
  <si>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</si>
  <si>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</si>
  <si>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</si>
  <si>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</si>
  <si>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</si>
  <si>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</si>
  <si>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</si>
  <si>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</si>
  <si>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</si>
  <si>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</si>
  <si>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</si>
  <si>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</si>
  <si>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</si>
  <si>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</si>
  <si>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</si>
  <si>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</si>
  <si>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</si>
  <si>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</si>
  <si>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</si>
  <si>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</si>
  <si>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</si>
  <si>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</si>
  <si>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</si>
  <si>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</si>
  <si>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</si>
  <si>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</si>
  <si>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</si>
  <si>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</si>
  <si>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</si>
  <si>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</si>
  <si>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</si>
  <si>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</si>
  <si>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</si>
  <si>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</si>
  <si>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</si>
  <si>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</si>
  <si>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</si>
  <si>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</si>
  <si>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</si>
  <si>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</si>
  <si>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</si>
  <si>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</si>
  <si>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</si>
  <si>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</si>
  <si>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</si>
  <si>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</si>
  <si>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</si>
  <si>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</si>
  <si>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</si>
  <si>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</si>
  <si>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</si>
  <si>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</si>
  <si>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</si>
  <si>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</si>
  <si>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</si>
  <si>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</si>
  <si>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</si>
  <si>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</si>
  <si>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</si>
  <si>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</si>
  <si>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</si>
  <si>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</si>
  <si>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</si>
  <si>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</si>
  <si>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</si>
  <si>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</si>
  <si>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</si>
  <si>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</si>
  <si>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</si>
  <si>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</si>
  <si>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</si>
  <si>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</si>
  <si>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</si>
  <si>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</si>
  <si>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</si>
  <si>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</si>
  <si>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</si>
  <si>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</si>
  <si>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</si>
  <si>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</si>
  <si>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</si>
  <si>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</si>
  <si>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</si>
  <si>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</si>
  <si>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</si>
  <si>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</si>
  <si>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</si>
  <si>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</si>
  <si>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</si>
  <si>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</si>
  <si>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</si>
  <si>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</si>
  <si>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</si>
  <si>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</si>
  <si>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</si>
  <si>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</si>
  <si>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</si>
  <si>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</si>
  <si>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</si>
  <si>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</si>
  <si>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</si>
  <si>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</si>
  <si>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</si>
  <si>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</si>
  <si>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</si>
  <si>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</si>
  <si>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</si>
  <si>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</si>
  <si>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</si>
  <si>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</si>
  <si>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</si>
  <si>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</si>
  <si>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</si>
  <si>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</si>
  <si>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</si>
  <si>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</si>
  <si>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</si>
  <si>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</si>
  <si>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</si>
  <si>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</si>
  <si>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</si>
  <si>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</si>
  <si>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</si>
  <si>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</si>
  <si>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</si>
  <si>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</si>
  <si>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</si>
  <si>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</si>
  <si>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</si>
  <si>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</si>
  <si>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</si>
  <si>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</si>
  <si>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</si>
  <si>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</si>
  <si>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</si>
  <si>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</si>
  <si>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</si>
  <si>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</si>
  <si>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</si>
  <si>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</si>
  <si>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</si>
  <si>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</si>
  <si>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</si>
  <si>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</si>
  <si>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</si>
  <si>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</si>
  <si>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</si>
  <si>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</si>
  <si>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</si>
  <si>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</si>
  <si>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</si>
  <si>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</si>
  <si>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</si>
  <si>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</si>
  <si>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</si>
  <si>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</si>
  <si>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</si>
  <si>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</si>
  <si>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</si>
  <si>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</si>
  <si>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</si>
  <si>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</si>
  <si>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</si>
  <si>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</si>
  <si>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</si>
  <si>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</si>
  <si>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</si>
  <si>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</si>
  <si>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</si>
  <si>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</si>
  <si>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</si>
  <si>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</si>
  <si>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</si>
  <si>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</si>
  <si>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</si>
  <si>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</si>
  <si>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</si>
  <si>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</si>
  <si>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</si>
  <si>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</si>
  <si>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</si>
  <si>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</si>
  <si>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</si>
  <si>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</si>
  <si>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</si>
  <si>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</si>
  <si>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</si>
  <si>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</si>
  <si>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</si>
  <si>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</si>
  <si>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</si>
  <si>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</si>
  <si>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</si>
  <si>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</si>
  <si>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</si>
  <si>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</si>
  <si>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</si>
  <si>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</si>
  <si>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</si>
  <si>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</si>
  <si>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</si>
  <si>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</si>
  <si>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</si>
  <si>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</si>
  <si>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</si>
  <si>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</si>
  <si>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</si>
  <si>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</si>
  <si>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</si>
  <si>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</si>
  <si>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</si>
  <si>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</si>
  <si>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</si>
  <si>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</si>
  <si>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</si>
  <si>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</si>
  <si>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</si>
  <si>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</si>
  <si>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</si>
  <si>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</si>
  <si>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</si>
  <si>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</si>
  <si>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</si>
  <si>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</si>
  <si>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</si>
  <si>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</si>
  <si>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</si>
  <si>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</si>
  <si>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</si>
  <si>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</si>
  <si>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</si>
  <si>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</si>
  <si>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</si>
  <si>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</si>
  <si>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</si>
  <si>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</si>
  <si>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</si>
  <si>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</si>
  <si>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</si>
  <si>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</si>
  <si>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</si>
  <si>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</si>
  <si>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</si>
  <si>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</si>
  <si>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</si>
  <si>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</si>
  <si>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</si>
  <si>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</si>
  <si>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</si>
  <si>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</si>
  <si>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</si>
  <si>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</si>
  <si>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</si>
  <si>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</si>
  <si>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</si>
  <si>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</si>
  <si>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</si>
  <si>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</si>
  <si>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</si>
  <si>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</si>
  <si>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</si>
  <si>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</si>
  <si>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</si>
  <si>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</si>
  <si>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</si>
  <si>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</si>
  <si>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</si>
  <si>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</si>
  <si>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</si>
  <si>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</si>
  <si>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</si>
  <si>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</si>
  <si>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</si>
  <si>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</si>
  <si>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</si>
  <si>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</si>
  <si>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</si>
  <si>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</si>
  <si>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</si>
  <si>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</si>
  <si>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</si>
  <si>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</si>
  <si>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</si>
  <si>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</si>
  <si>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</si>
  <si>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</si>
  <si>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</si>
  <si>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</si>
  <si>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</si>
  <si>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</si>
  <si>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</si>
  <si>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</si>
  <si>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</si>
  <si>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</si>
  <si>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</si>
  <si>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</si>
  <si>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</si>
  <si>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</si>
  <si>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</si>
  <si>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</si>
  <si>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</si>
  <si>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</si>
  <si>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</si>
  <si>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</si>
  <si>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</si>
  <si>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</si>
  <si>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</si>
  <si>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</si>
  <si>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</si>
  <si>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</si>
  <si>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</si>
  <si>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</si>
  <si>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</si>
  <si>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</si>
  <si>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</si>
  <si>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</si>
  <si>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</si>
  <si>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</si>
  <si>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</si>
  <si>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</si>
  <si>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</si>
  <si>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</si>
  <si>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</si>
  <si>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</si>
  <si>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</si>
  <si>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</si>
  <si>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</si>
  <si>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</si>
  <si>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</si>
  <si>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</si>
  <si>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</si>
  <si>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</si>
  <si>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</si>
  <si>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</si>
  <si>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</si>
  <si>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</si>
  <si>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</si>
  <si>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</si>
  <si>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</si>
  <si>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</si>
  <si>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</si>
  <si>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</si>
  <si>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</si>
  <si>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</si>
  <si>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</si>
  <si>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</si>
  <si>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</si>
  <si>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</si>
  <si>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</si>
  <si>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</si>
  <si>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</si>
  <si>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</si>
  <si>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</si>
  <si>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</si>
  <si>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</si>
  <si>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</si>
  <si>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</si>
  <si>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</si>
  <si>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</si>
  <si>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</si>
  <si>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</si>
  <si>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</si>
  <si>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</si>
  <si>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</si>
  <si>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</si>
  <si>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</si>
  <si>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</si>
  <si>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</si>
  <si>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</si>
  <si>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</si>
  <si>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</si>
  <si>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</si>
  <si>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</si>
  <si>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</si>
  <si>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</si>
  <si>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</si>
  <si>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</si>
  <si>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</si>
  <si>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</si>
  <si>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</si>
  <si>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</si>
  <si>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</si>
  <si>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</si>
  <si>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</si>
  <si>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</si>
  <si>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</si>
  <si>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</si>
  <si>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</si>
  <si>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</si>
  <si>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</si>
  <si>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</si>
  <si>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</si>
  <si>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</si>
  <si>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</si>
  <si>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</si>
  <si>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</si>
  <si>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</si>
  <si>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</si>
  <si>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</si>
  <si>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</si>
  <si>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</si>
  <si>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</si>
  <si>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</si>
  <si>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</si>
  <si>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</si>
  <si>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</si>
  <si>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</si>
  <si>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</si>
  <si>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</si>
  <si>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</si>
  <si>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</si>
  <si>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</si>
  <si>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</si>
  <si>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</si>
  <si>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</si>
  <si>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</si>
  <si>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</si>
  <si>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</si>
  <si>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</si>
  <si>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</si>
  <si>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</si>
  <si>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</si>
  <si>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</si>
  <si>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</si>
  <si>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</si>
  <si>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</si>
  <si>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</si>
  <si>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</si>
  <si>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</si>
  <si>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</si>
  <si>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</si>
  <si>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</si>
  <si>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</si>
  <si>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</si>
  <si>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</si>
  <si>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</si>
  <si>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</si>
  <si>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</si>
  <si>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</si>
  <si>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</si>
  <si>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</si>
  <si>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</si>
  <si>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</si>
  <si>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</si>
  <si>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</si>
  <si>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</si>
  <si>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</si>
  <si>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</si>
  <si>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</si>
  <si>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</si>
  <si>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</si>
  <si>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</si>
  <si>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</si>
  <si>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</si>
  <si>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</si>
  <si>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</si>
  <si>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</si>
  <si>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</si>
  <si>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</si>
  <si>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</si>
  <si>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</si>
  <si>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</si>
  <si>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</si>
  <si>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</si>
  <si>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</si>
  <si>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</si>
  <si>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</si>
  <si>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</si>
  <si>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</si>
  <si>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</si>
  <si>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</si>
  <si>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</si>
  <si>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</si>
  <si>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</si>
  <si>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</si>
  <si>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</si>
  <si>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</si>
  <si>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</si>
  <si>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</si>
  <si>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</si>
  <si>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</si>
  <si>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</si>
  <si>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</si>
  <si>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</si>
  <si>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</si>
  <si>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</si>
  <si>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</si>
  <si>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</si>
  <si>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</si>
  <si>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</si>
  <si>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</si>
  <si>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</si>
  <si>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</si>
  <si>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</si>
  <si>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</si>
  <si>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</si>
  <si>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</si>
  <si>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</si>
  <si>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</si>
  <si>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</si>
  <si>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</si>
  <si>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</si>
  <si>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</si>
  <si>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</si>
  <si>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</si>
  <si>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</si>
  <si>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</si>
  <si>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</si>
  <si>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</si>
  <si>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</si>
  <si>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</si>
  <si>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</si>
  <si>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</si>
  <si>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</si>
  <si>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</si>
  <si>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</si>
  <si>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</si>
  <si>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</si>
  <si>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</si>
  <si>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</si>
  <si>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</si>
  <si>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</si>
  <si>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</si>
  <si>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</si>
  <si>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</si>
  <si>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</si>
  <si>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</si>
  <si>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</si>
  <si>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</si>
  <si>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</si>
  <si>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</si>
  <si>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</si>
  <si>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</si>
  <si>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</si>
  <si>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</si>
  <si>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</si>
  <si>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</si>
  <si>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</si>
  <si>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</si>
  <si>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</si>
  <si>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</si>
  <si>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</si>
  <si>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</si>
  <si>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</si>
  <si>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</si>
  <si>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</si>
  <si>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</si>
  <si>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</si>
  <si>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</si>
  <si>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</si>
  <si>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</si>
  <si>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</si>
  <si>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</si>
  <si>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</si>
  <si>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</si>
  <si>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</si>
  <si>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</si>
  <si>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</si>
  <si>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</si>
  <si>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</si>
  <si>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</si>
  <si>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</si>
  <si>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</si>
  <si>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</si>
  <si>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</si>
  <si>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</si>
  <si>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</si>
  <si>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</si>
  <si>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</si>
  <si>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</si>
  <si>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</si>
  <si>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</si>
  <si>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</si>
  <si>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</si>
  <si>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</si>
  <si>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</si>
  <si>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</si>
  <si>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</si>
  <si>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</si>
  <si>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</si>
  <si>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</si>
  <si>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</si>
  <si>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</si>
  <si>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</si>
  <si>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</si>
  <si>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</si>
  <si>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</si>
  <si>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</si>
  <si>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</si>
  <si>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</si>
  <si>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</si>
  <si>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</si>
  <si>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</si>
  <si>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</si>
  <si>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</si>
  <si>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</si>
  <si>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</si>
  <si>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</si>
  <si>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</si>
  <si>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</si>
  <si>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</si>
  <si>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</si>
  <si>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</si>
  <si>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</si>
  <si>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</si>
  <si>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</si>
  <si>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</si>
  <si>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</si>
  <si>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</si>
  <si>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</si>
  <si>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</si>
  <si>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</si>
  <si>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</si>
  <si>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</si>
  <si>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</si>
  <si>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</si>
  <si>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</si>
  <si>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</si>
  <si>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</si>
  <si>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</si>
  <si>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</si>
  <si>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</si>
  <si>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</si>
  <si>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</si>
  <si>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</si>
  <si>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</si>
  <si>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</si>
  <si>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</si>
  <si>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</si>
  <si>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</si>
  <si>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</si>
  <si>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</si>
  <si>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</si>
  <si>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</si>
  <si>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</si>
  <si>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</si>
  <si>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</si>
  <si>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</si>
  <si>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</si>
  <si>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</si>
  <si>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</si>
  <si>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</si>
  <si>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</si>
  <si>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</si>
  <si>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</si>
  <si>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</si>
  <si>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</si>
  <si>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</si>
  <si>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</si>
  <si>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</si>
  <si>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</si>
  <si>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</si>
  <si>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</si>
  <si>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</si>
  <si>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</si>
  <si>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</si>
  <si>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</si>
  <si>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</si>
  <si>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</si>
  <si>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</si>
  <si>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</si>
  <si>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</si>
  <si>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</si>
  <si>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</si>
  <si>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</si>
  <si>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</si>
  <si>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</si>
  <si>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</si>
  <si>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</si>
  <si>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</si>
  <si>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</si>
  <si>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</si>
  <si>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</si>
  <si>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</si>
  <si>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</si>
  <si>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</si>
  <si>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</si>
  <si>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</si>
  <si>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</si>
  <si>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</si>
  <si>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</si>
  <si>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</si>
  <si>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</si>
  <si>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</si>
  <si>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</si>
  <si>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</si>
  <si>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</si>
  <si>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</si>
  <si>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</si>
  <si>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</si>
  <si>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</si>
  <si>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</si>
  <si>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</si>
  <si>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</si>
  <si>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</si>
  <si>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</si>
  <si>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</si>
  <si>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</si>
  <si>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</si>
  <si>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</si>
  <si>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</si>
  <si>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</si>
  <si>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</si>
  <si>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</si>
  <si>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</si>
  <si>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</si>
  <si>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</si>
  <si>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</si>
  <si>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</si>
  <si>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</si>
  <si>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</si>
  <si>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</si>
  <si>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</si>
  <si>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</si>
  <si>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</si>
  <si>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</si>
  <si>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</si>
  <si>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</si>
  <si>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</si>
  <si>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</si>
  <si>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</si>
  <si>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</si>
  <si>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</si>
  <si>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</si>
  <si>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</si>
  <si>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</si>
  <si>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</si>
  <si>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</si>
  <si>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</si>
  <si>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</si>
  <si>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</si>
  <si>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</si>
  <si>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</si>
  <si>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</si>
  <si>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</si>
  <si>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</si>
  <si>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</si>
  <si>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</si>
  <si>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</si>
  <si>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</si>
  <si>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</si>
  <si>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</si>
  <si>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</si>
  <si>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</si>
  <si>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</si>
  <si>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</si>
  <si>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</si>
  <si>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</si>
  <si>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</si>
  <si>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</si>
  <si>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</si>
  <si>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</si>
  <si>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</si>
  <si>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</si>
  <si>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</si>
  <si>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</si>
  <si>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</si>
  <si>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</si>
  <si>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</si>
  <si>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</si>
  <si>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</si>
  <si>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</si>
  <si>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</si>
  <si>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</si>
  <si>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</si>
  <si>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</si>
  <si>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</si>
  <si>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</si>
  <si>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</si>
  <si>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</si>
  <si>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</si>
  <si>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</si>
  <si>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</si>
  <si>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</si>
  <si>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</si>
  <si>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</si>
  <si>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</si>
  <si>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</si>
  <si>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</si>
  <si>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</si>
  <si>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</si>
  <si>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</si>
  <si>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</si>
  <si>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</si>
  <si>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</si>
  <si>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</si>
  <si>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</si>
  <si>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</si>
  <si>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</si>
  <si>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</si>
  <si>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</si>
  <si>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</si>
  <si>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</si>
  <si>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</si>
  <si>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</si>
  <si>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</si>
  <si>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</si>
  <si>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</si>
  <si>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</si>
  <si>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</si>
  <si>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</si>
  <si>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</si>
  <si>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</si>
  <si>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</si>
  <si>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</si>
  <si>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</si>
  <si>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</si>
  <si>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</si>
  <si>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</si>
  <si>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</si>
  <si>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</si>
  <si>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</si>
  <si>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</si>
  <si>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</si>
  <si>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</si>
  <si>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</si>
  <si>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</si>
  <si>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</si>
  <si>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</si>
  <si>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</si>
  <si>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</si>
  <si>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</si>
  <si>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</si>
  <si>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</si>
  <si>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</si>
  <si>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</si>
  <si>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</si>
  <si>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</si>
  <si>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</si>
  <si>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</si>
  <si>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</si>
  <si>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</si>
  <si>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</si>
  <si>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</si>
  <si>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</si>
  <si>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</si>
  <si>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</si>
  <si>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</si>
  <si>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</si>
  <si>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</si>
  <si>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</si>
  <si>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</si>
  <si>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</si>
  <si>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</si>
  <si>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</si>
  <si>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</si>
  <si>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</si>
  <si>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</si>
  <si>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</si>
  <si>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</si>
  <si>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</si>
  <si>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</si>
  <si>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</si>
  <si>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</si>
  <si>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</si>
  <si>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</si>
  <si>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</si>
  <si>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</si>
  <si>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</si>
  <si>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</si>
  <si>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</si>
  <si>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</si>
  <si>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</si>
  <si>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</si>
  <si>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</si>
  <si>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</si>
  <si>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</si>
  <si>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</si>
  <si>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</si>
  <si>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</si>
  <si>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</si>
  <si>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</si>
  <si>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</si>
  <si>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</si>
  <si>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</si>
  <si>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</si>
  <si>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</si>
  <si>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</si>
  <si>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</si>
  <si>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</si>
  <si>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</si>
  <si>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</si>
  <si>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</si>
  <si>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</si>
  <si>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</si>
  <si>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</si>
  <si>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</si>
  <si>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</si>
  <si>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</si>
  <si>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</si>
  <si>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</si>
  <si>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</si>
  <si>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</si>
  <si>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</si>
  <si>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</si>
  <si>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</si>
  <si>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</si>
  <si>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</si>
  <si>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</si>
  <si>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</si>
  <si>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</si>
  <si>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</si>
  <si>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</si>
  <si>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</si>
  <si>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</si>
  <si>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</si>
  <si>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</si>
  <si>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</si>
  <si>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</si>
  <si>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</si>
  <si>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</si>
  <si>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</si>
  <si>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</si>
  <si>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</si>
  <si>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</si>
  <si>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</si>
  <si>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</si>
  <si>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</si>
  <si>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</si>
  <si>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</si>
  <si>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</si>
  <si>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</si>
  <si>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</si>
  <si>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</si>
  <si>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</si>
  <si>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</si>
  <si>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</si>
  <si>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</si>
  <si>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</si>
  <si>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</si>
  <si>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</si>
  <si>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</si>
  <si>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</si>
  <si>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</si>
  <si>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</si>
  <si>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</si>
  <si>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</si>
  <si>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</si>
  <si>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</si>
  <si>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</si>
  <si>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</si>
  <si>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</si>
  <si>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</si>
  <si>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</si>
  <si>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</si>
  <si>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</si>
  <si>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</si>
  <si>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</si>
  <si>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</si>
  <si>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</si>
  <si>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</si>
  <si>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</si>
  <si>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</si>
  <si>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</si>
  <si>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</si>
  <si>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</si>
  <si>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</si>
  <si>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</si>
  <si>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</si>
  <si>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</si>
  <si>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</si>
  <si>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</si>
  <si>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</si>
  <si>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</si>
  <si>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</si>
  <si>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</si>
  <si>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</si>
  <si>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</si>
  <si>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</si>
  <si>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</si>
  <si>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</si>
  <si>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</si>
  <si>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</si>
  <si>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</si>
  <si>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</si>
  <si>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</si>
  <si>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</si>
  <si>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</si>
  <si>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</si>
  <si>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</si>
  <si>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</si>
  <si>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</si>
  <si>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</si>
  <si>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</si>
  <si>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</si>
  <si>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</si>
  <si>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</si>
  <si>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</si>
  <si>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</si>
  <si>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</si>
  <si>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</si>
  <si>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</si>
  <si>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</si>
  <si>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</si>
  <si>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</si>
  <si>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</si>
  <si>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</si>
  <si>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</si>
  <si>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</si>
  <si>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</si>
  <si>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</si>
  <si>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</si>
  <si>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</si>
  <si>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</si>
  <si>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</si>
  <si>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</si>
  <si>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</si>
  <si>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</si>
  <si>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</si>
  <si>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</si>
  <si>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</si>
  <si>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</si>
  <si>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</si>
  <si>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</si>
  <si>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</si>
  <si>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</si>
  <si>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</si>
  <si>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</si>
  <si>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</si>
  <si>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</si>
  <si>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</si>
  <si>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</si>
  <si>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</si>
  <si>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</si>
  <si>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</si>
  <si>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</si>
  <si>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</si>
  <si>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</si>
  <si>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</si>
  <si>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</si>
  <si>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</si>
  <si>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</si>
  <si>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</si>
  <si>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</si>
  <si>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</si>
  <si>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</si>
  <si>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</si>
  <si>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</si>
  <si>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</si>
  <si>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</si>
  <si>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</si>
  <si>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</si>
  <si>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</si>
  <si>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</si>
  <si>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</si>
  <si>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</si>
  <si>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</si>
  <si>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</si>
  <si>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</si>
  <si>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</si>
  <si>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</si>
  <si>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</si>
  <si>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</si>
  <si>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</si>
  <si>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</si>
  <si>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</si>
  <si>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</si>
  <si>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</si>
  <si>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</si>
  <si>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</si>
  <si>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</si>
  <si>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</si>
  <si>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</si>
  <si>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</si>
  <si>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</si>
  <si>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</si>
  <si>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</si>
  <si>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</si>
  <si>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</si>
  <si>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</si>
  <si>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</si>
  <si>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</si>
  <si>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</si>
  <si>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</si>
  <si>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</si>
  <si>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</si>
  <si>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</si>
  <si>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</si>
  <si>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</si>
  <si>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</si>
  <si>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</si>
  <si>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</si>
  <si>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</si>
  <si>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</si>
  <si>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</si>
  <si>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</si>
  <si>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</si>
  <si>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</si>
  <si>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</si>
  <si>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</si>
  <si>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</si>
  <si>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</si>
  <si>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</si>
  <si>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</si>
  <si>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</si>
  <si>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</si>
  <si>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</si>
  <si>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</si>
  <si>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</si>
  <si>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</si>
  <si>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</si>
  <si>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</si>
  <si>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</si>
  <si>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</si>
  <si>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</si>
  <si>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</si>
  <si>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</si>
  <si>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</si>
  <si>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</si>
  <si>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</si>
  <si>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</si>
  <si>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</si>
  <si>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</si>
  <si>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</si>
  <si>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</si>
  <si>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</si>
  <si>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</si>
  <si>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</si>
  <si>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</si>
  <si>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</si>
  <si>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</si>
  <si>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</si>
  <si>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</si>
  <si>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</si>
  <si>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</si>
  <si>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</si>
  <si>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</si>
  <si>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</si>
  <si>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</si>
  <si>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</si>
  <si>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</si>
  <si>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</si>
  <si>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</si>
  <si>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</si>
  <si>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</si>
  <si>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</si>
  <si>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</si>
  <si>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</si>
  <si>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</si>
  <si>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</si>
  <si>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</si>
  <si>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</si>
  <si>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</si>
  <si>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</si>
  <si>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</si>
  <si>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</si>
  <si>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</si>
  <si>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</si>
  <si>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</si>
  <si>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</si>
  <si>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</si>
  <si>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</si>
  <si>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</si>
  <si>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</si>
  <si>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</si>
  <si>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</si>
  <si>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</si>
  <si>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</si>
  <si>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</si>
  <si>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</si>
  <si>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</si>
  <si>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</si>
  <si>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</si>
  <si>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</si>
  <si>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</si>
  <si>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</si>
  <si>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</si>
  <si>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</si>
  <si>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</si>
  <si>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</si>
  <si>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</si>
  <si>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</si>
  <si>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</si>
  <si>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</si>
  <si>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</si>
  <si>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</si>
  <si>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</si>
  <si>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</si>
  <si>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</si>
  <si>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</si>
  <si>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</si>
  <si>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</si>
  <si>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</si>
  <si>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</si>
  <si>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</si>
  <si>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</si>
  <si>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</si>
  <si>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</si>
  <si>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</si>
  <si>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</si>
  <si>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</si>
  <si>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</si>
  <si>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</si>
  <si>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</si>
  <si>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</si>
  <si>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</si>
  <si>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</si>
  <si>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</si>
  <si>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</si>
  <si>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</si>
  <si>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</si>
  <si>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</si>
  <si>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</si>
  <si>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</si>
  <si>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</si>
  <si>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</si>
  <si>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</si>
  <si>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</si>
  <si>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</si>
  <si>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</si>
  <si>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</si>
  <si>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</si>
  <si>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</si>
  <si>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</si>
  <si>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</si>
  <si>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</si>
  <si>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</si>
  <si>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</si>
  <si>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</si>
  <si>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</si>
  <si>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</si>
  <si>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</si>
  <si>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</si>
  <si>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</si>
  <si>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</si>
  <si>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</si>
  <si>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</si>
  <si>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</si>
  <si>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</si>
  <si>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</si>
  <si>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</si>
  <si>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</si>
  <si>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</si>
  <si>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</si>
  <si>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</si>
  <si>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</si>
  <si>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</si>
  <si>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</si>
  <si>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</si>
  <si>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</si>
  <si>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</si>
  <si>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</si>
  <si>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</si>
  <si>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</si>
  <si>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</si>
  <si>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</si>
  <si>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</si>
  <si>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</si>
  <si>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</si>
  <si>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</si>
  <si>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</si>
  <si>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</si>
  <si>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</si>
  <si>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</si>
  <si>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</si>
  <si>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</si>
  <si>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</si>
  <si>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</si>
  <si>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</si>
  <si>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</si>
  <si>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</si>
  <si>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</si>
  <si>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</si>
  <si>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</si>
  <si>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</si>
  <si>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</si>
  <si>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</si>
  <si>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</si>
  <si>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</si>
  <si>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</si>
  <si>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</si>
  <si>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</si>
  <si>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</si>
  <si>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</si>
  <si>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</si>
  <si>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</si>
  <si>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</si>
  <si>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</si>
  <si>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</si>
  <si>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</si>
  <si>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</si>
  <si>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</si>
  <si>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</si>
  <si>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</si>
  <si>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</si>
  <si>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</si>
  <si>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</si>
  <si>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</si>
  <si>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</si>
  <si>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</si>
  <si>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</si>
  <si>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</si>
  <si>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</si>
  <si>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</si>
  <si>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</si>
  <si>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</si>
  <si>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</si>
  <si>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</si>
  <si>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</si>
  <si>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</si>
  <si>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</si>
  <si>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</si>
  <si>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</si>
  <si>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</si>
  <si>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</si>
  <si>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</si>
  <si>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</si>
  <si>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</si>
  <si>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</si>
  <si>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</si>
  <si>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</si>
  <si>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</si>
  <si>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</si>
  <si>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</si>
  <si>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</si>
  <si>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</si>
  <si>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</si>
  <si>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</si>
  <si>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</si>
  <si>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</si>
  <si>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</si>
  <si>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</si>
  <si>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</si>
  <si>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</si>
  <si>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</si>
  <si>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</si>
  <si>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</si>
  <si>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</si>
  <si>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</si>
  <si>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</si>
  <si>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</si>
  <si>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</si>
  <si>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</si>
  <si>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</si>
  <si>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</si>
  <si>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</si>
  <si>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</si>
  <si>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</si>
  <si>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</si>
  <si>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</si>
  <si>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</si>
  <si>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</si>
  <si>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</si>
  <si>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</si>
  <si>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</si>
  <si>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</si>
  <si>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</si>
  <si>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</si>
  <si>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</si>
  <si>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</si>
  <si>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</si>
  <si>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</si>
  <si>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</si>
  <si>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</si>
  <si>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</si>
  <si>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</si>
  <si>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</si>
  <si>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</si>
  <si>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</si>
  <si>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</si>
  <si>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</si>
  <si>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</si>
  <si>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</si>
  <si>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</si>
  <si>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</si>
  <si>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</si>
  <si>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</si>
  <si>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</si>
  <si>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</si>
  <si>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</si>
  <si>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</si>
  <si>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</si>
  <si>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</si>
  <si>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</si>
  <si>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</si>
  <si>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</si>
  <si>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</si>
  <si>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</si>
  <si>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</si>
  <si>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</si>
  <si>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</si>
  <si>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</si>
  <si>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</si>
  <si>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</si>
  <si>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</si>
  <si>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</si>
  <si>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</si>
  <si>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</si>
  <si>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</si>
  <si>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</si>
  <si>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</si>
  <si>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</si>
  <si>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</si>
  <si>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</si>
  <si>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</si>
  <si>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</si>
  <si>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</si>
  <si>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</si>
  <si>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</si>
  <si>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</si>
  <si>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</si>
  <si>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</si>
  <si>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</si>
  <si>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</si>
  <si>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</si>
  <si>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</si>
  <si>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</si>
  <si>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</si>
  <si>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</si>
  <si>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</si>
  <si>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</si>
  <si>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</si>
  <si>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</si>
  <si>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</si>
  <si>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</si>
  <si>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</si>
  <si>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</si>
  <si>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</si>
  <si>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</si>
  <si>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</si>
  <si>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</si>
  <si>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</si>
  <si>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</si>
  <si>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</si>
  <si>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</si>
  <si>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</si>
  <si>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</si>
  <si>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</si>
  <si>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</si>
  <si>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</si>
  <si>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</si>
  <si>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</si>
  <si>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</si>
  <si>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</si>
  <si>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</si>
  <si>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</si>
  <si>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</si>
  <si>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</si>
  <si>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</si>
  <si>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</si>
  <si>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</si>
  <si>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</si>
  <si>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</si>
  <si>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</si>
  <si>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</si>
  <si>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</si>
  <si>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</si>
  <si>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</si>
  <si>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</si>
  <si>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</si>
  <si>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</si>
  <si>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</si>
  <si>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</si>
  <si>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</si>
  <si>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</si>
  <si>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</si>
  <si>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</si>
  <si>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</si>
  <si>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</si>
  <si>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</si>
  <si>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</si>
  <si>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</si>
  <si>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</si>
  <si>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</si>
  <si>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</si>
  <si>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</si>
  <si>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</si>
  <si>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</si>
  <si>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</si>
  <si>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</si>
  <si>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</si>
  <si>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</si>
  <si>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</si>
  <si>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</si>
  <si>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</si>
  <si>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</si>
  <si>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</si>
  <si>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</si>
  <si>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</si>
  <si>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</si>
  <si>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</si>
  <si>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</si>
  <si>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</si>
  <si>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</si>
  <si>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</si>
  <si>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</si>
  <si>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</si>
  <si>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</si>
  <si>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</si>
  <si>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</si>
  <si>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</si>
  <si>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</si>
  <si>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</si>
  <si>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</si>
  <si>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</si>
  <si>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</si>
  <si>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</si>
  <si>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</si>
  <si>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</si>
  <si>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</si>
  <si>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</si>
  <si>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</si>
  <si>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</si>
  <si>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</si>
  <si>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</si>
  <si>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</si>
  <si>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</si>
  <si>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</si>
  <si>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</si>
  <si>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</si>
  <si>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</si>
  <si>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</si>
  <si>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</si>
  <si>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</si>
  <si>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</si>
  <si>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</si>
  <si>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</si>
  <si>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</si>
  <si>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</si>
  <si>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</si>
  <si>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</si>
  <si>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</si>
  <si>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</si>
  <si>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</si>
  <si>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</si>
  <si>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</si>
  <si>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</si>
  <si>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</si>
  <si>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</si>
  <si>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</si>
  <si>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</si>
  <si>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</si>
  <si>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</si>
  <si>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</si>
  <si>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</si>
  <si>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</si>
  <si>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</si>
  <si>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</si>
  <si>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</si>
  <si>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</si>
  <si>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</si>
  <si>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</si>
  <si>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</si>
  <si>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</si>
  <si>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</si>
  <si>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</si>
  <si>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</si>
  <si>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</si>
  <si>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</si>
  <si>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</si>
  <si>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</si>
  <si>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</si>
  <si>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</si>
  <si>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</si>
  <si>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</si>
  <si>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</si>
  <si>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</si>
  <si>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</si>
  <si>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</si>
  <si>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</si>
  <si>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</si>
  <si>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</si>
  <si>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</si>
  <si>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</si>
  <si>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</si>
  <si>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</si>
  <si>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</si>
  <si>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</si>
  <si>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</si>
  <si>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</si>
  <si>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</si>
  <si>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</si>
  <si>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</si>
  <si>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</si>
  <si>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</si>
  <si>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</si>
  <si>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</si>
  <si>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</si>
  <si>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</si>
  <si>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</si>
  <si>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</si>
  <si>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</si>
  <si>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</si>
  <si>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</si>
  <si>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</si>
  <si>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</si>
  <si>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</si>
  <si>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</si>
  <si>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</si>
  <si>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</si>
  <si>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</si>
  <si>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</si>
  <si>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</si>
  <si>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</si>
  <si>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</si>
  <si>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</si>
  <si>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</si>
  <si>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</si>
  <si>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</si>
  <si>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</si>
  <si>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</si>
  <si>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</si>
  <si>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</si>
  <si>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</si>
  <si>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</si>
  <si>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</si>
  <si>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</si>
  <si>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</si>
  <si>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</si>
  <si>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</si>
  <si>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</si>
  <si>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</si>
  <si>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</si>
  <si>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</si>
  <si>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</si>
  <si>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</si>
  <si>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</si>
  <si>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</si>
  <si>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</si>
  <si>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</si>
  <si>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</si>
  <si>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</si>
  <si>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</si>
  <si>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</si>
  <si>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</si>
  <si>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</si>
  <si>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</si>
  <si>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</si>
  <si>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</si>
  <si>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</si>
  <si>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</si>
  <si>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</si>
  <si>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</si>
  <si>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</si>
  <si>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</si>
  <si>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</si>
  <si>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</si>
  <si>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</si>
  <si>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</si>
  <si>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</si>
  <si>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</si>
  <si>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</si>
  <si>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</si>
  <si>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</si>
  <si>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</si>
  <si>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</si>
  <si>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</si>
  <si>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</si>
  <si>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</si>
  <si>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</si>
  <si>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</si>
  <si>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</si>
  <si>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</si>
  <si>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</si>
  <si>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</si>
  <si>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</si>
  <si>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</si>
  <si>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</si>
  <si>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</si>
  <si>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</si>
  <si>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</si>
  <si>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</si>
  <si>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</si>
  <si>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</si>
  <si>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</si>
  <si>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</si>
  <si>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</si>
  <si>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</si>
  <si>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</si>
  <si>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</si>
  <si>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</si>
  <si>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</si>
  <si>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</si>
  <si>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</si>
  <si>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</si>
  <si>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</si>
  <si>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</si>
  <si>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</si>
  <si>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</si>
  <si>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</si>
  <si>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</si>
  <si>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</si>
  <si>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</si>
  <si>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</si>
  <si>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</si>
  <si>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</si>
  <si>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</si>
  <si>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</si>
  <si>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</si>
  <si>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</si>
  <si>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</si>
  <si>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</si>
  <si>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</si>
  <si>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</si>
  <si>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</si>
  <si>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</si>
  <si>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</si>
  <si>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</si>
  <si>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</si>
  <si>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</si>
  <si>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</si>
  <si>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</si>
  <si>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</si>
  <si>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</si>
  <si>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</si>
  <si>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</si>
  <si>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</si>
  <si>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</si>
  <si>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</si>
  <si>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</si>
  <si>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</si>
  <si>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</si>
  <si>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</si>
  <si>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</si>
  <si>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</si>
  <si>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</si>
  <si>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</si>
  <si>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</si>
  <si>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</si>
  <si>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</si>
  <si>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</si>
  <si>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</si>
  <si>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</si>
  <si>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</si>
  <si>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</si>
  <si>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</si>
  <si>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</si>
  <si>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</si>
  <si>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</si>
  <si>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</si>
  <si>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</si>
  <si>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</si>
  <si>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</si>
  <si>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</si>
  <si>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</si>
  <si>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</si>
  <si>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</si>
  <si>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</si>
  <si>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</si>
  <si>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</si>
  <si>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</si>
  <si>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</si>
  <si>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</si>
  <si>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</si>
  <si>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</si>
  <si>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</si>
  <si>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</si>
  <si>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</si>
  <si>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</si>
  <si>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</si>
  <si>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</si>
  <si>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</si>
  <si>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</si>
  <si>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</si>
  <si>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</si>
  <si>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</si>
  <si>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</si>
  <si>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</si>
  <si>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</si>
  <si>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</si>
  <si>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</si>
  <si>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</si>
  <si>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</si>
  <si>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</si>
  <si>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</si>
  <si>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</si>
  <si>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</si>
  <si>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</si>
  <si>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</si>
  <si>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</si>
  <si>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</si>
  <si>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</si>
  <si>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</si>
  <si>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</si>
  <si>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</si>
  <si>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</si>
  <si>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</si>
  <si>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</si>
  <si>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</si>
  <si>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</si>
  <si>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</si>
  <si>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</si>
  <si>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</si>
  <si>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</si>
  <si>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</si>
  <si>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</si>
  <si>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</si>
  <si>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</si>
  <si>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</si>
  <si>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</si>
  <si>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</si>
  <si>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</si>
  <si>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</si>
  <si>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</si>
  <si>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</si>
  <si>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</si>
  <si>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</si>
  <si>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</si>
  <si>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</si>
  <si>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</si>
  <si>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</si>
  <si>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</si>
  <si>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</si>
  <si>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</si>
  <si>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</si>
  <si>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</si>
  <si>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</si>
  <si>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</si>
  <si>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</si>
  <si>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</si>
  <si>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</si>
  <si>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</si>
  <si>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</si>
  <si>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</si>
  <si>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</si>
  <si>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</si>
  <si>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</si>
  <si>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</si>
  <si>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</si>
  <si>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</si>
  <si>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</si>
  <si>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</si>
  <si>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</si>
  <si>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</si>
  <si>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</si>
  <si>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</si>
  <si>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</si>
  <si>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</si>
  <si>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</si>
  <si>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</si>
  <si>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</si>
  <si>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</si>
  <si>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</si>
  <si>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</si>
  <si>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</si>
  <si>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</si>
  <si>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</si>
  <si>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</si>
  <si>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</si>
  <si>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</si>
  <si>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</si>
  <si>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</si>
  <si>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</si>
  <si>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</si>
  <si>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</si>
  <si>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</si>
  <si>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</si>
  <si>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</si>
  <si>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</si>
  <si>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</si>
  <si>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</si>
  <si>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</si>
  <si>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</si>
  <si>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</si>
  <si>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</si>
  <si>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</si>
  <si>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</si>
  <si>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</si>
  <si>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</si>
  <si>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</si>
  <si>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</si>
  <si>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</si>
  <si>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</si>
  <si>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</si>
  <si>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</si>
  <si>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</si>
  <si>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</si>
  <si>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</si>
  <si>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</si>
  <si>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</si>
  <si>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</si>
  <si>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</si>
  <si>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</si>
  <si>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</si>
  <si>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</si>
  <si>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</si>
  <si>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</si>
  <si>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</si>
  <si>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</si>
  <si>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</si>
  <si>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</si>
  <si>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</si>
  <si>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</si>
  <si>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</si>
  <si>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</si>
  <si>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</si>
  <si>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</si>
  <si>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</si>
  <si>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</si>
  <si>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</si>
  <si>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</si>
  <si>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</si>
  <si>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</si>
  <si>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</si>
  <si>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</si>
  <si>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</si>
  <si>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</si>
  <si>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</si>
  <si>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</si>
  <si>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</si>
  <si>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</si>
  <si>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</si>
  <si>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</si>
  <si>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</si>
  <si>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</si>
  <si>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</si>
  <si>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</si>
  <si>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</si>
  <si>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</si>
  <si>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</si>
  <si>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</si>
  <si>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</si>
  <si>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</si>
  <si>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</si>
  <si>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</si>
  <si>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</si>
  <si>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</si>
  <si>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</si>
  <si>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</si>
  <si>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</si>
  <si>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</si>
  <si>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</si>
  <si>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</si>
  <si>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</si>
  <si>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</si>
  <si>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</si>
  <si>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</si>
  <si>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</si>
  <si>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</si>
  <si>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</si>
  <si>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</si>
  <si>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</si>
  <si>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</si>
  <si>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</si>
  <si>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</si>
  <si>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</si>
  <si>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</si>
  <si>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</si>
  <si>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</si>
  <si>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</si>
  <si>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</si>
  <si>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</si>
  <si>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</si>
  <si>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</si>
  <si>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</si>
  <si>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</si>
  <si>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</si>
  <si>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</si>
  <si>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</si>
  <si>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</si>
  <si>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</si>
  <si>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</si>
  <si>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</si>
  <si>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</si>
  <si>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</si>
  <si>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</si>
  <si>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</si>
  <si>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</si>
  <si>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</si>
  <si>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</si>
  <si>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</si>
  <si>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</si>
  <si>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</si>
  <si>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</si>
  <si>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</si>
  <si>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</si>
  <si>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</si>
  <si>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</si>
  <si>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</si>
  <si>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</si>
  <si>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</si>
  <si>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</si>
  <si>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</si>
  <si>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</si>
  <si>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</si>
  <si>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</si>
  <si>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</si>
  <si>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</si>
  <si>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</si>
  <si>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</si>
  <si>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</si>
  <si>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</si>
  <si>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</si>
  <si>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</si>
  <si>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</si>
  <si>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</si>
  <si>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</si>
  <si>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</si>
  <si>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</si>
  <si>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</si>
  <si>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</si>
  <si>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</si>
  <si>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</si>
  <si>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</si>
  <si>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</si>
  <si>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</si>
  <si>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</si>
  <si>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</si>
  <si>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</si>
  <si>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</si>
  <si>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</si>
  <si>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</si>
  <si>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</si>
  <si>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</si>
  <si>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</si>
  <si>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</si>
  <si>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</si>
  <si>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</si>
  <si>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</si>
  <si>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</si>
  <si>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</si>
  <si>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</si>
  <si>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</si>
  <si>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</si>
  <si>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</si>
  <si>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</si>
  <si>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</si>
  <si>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</si>
  <si>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</si>
  <si>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</si>
  <si>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</si>
  <si>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</si>
  <si>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</si>
  <si>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</si>
  <si>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</si>
  <si>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</si>
  <si>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</si>
  <si>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</si>
  <si>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</si>
  <si>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</si>
  <si>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</si>
  <si>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</si>
  <si>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</si>
  <si>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</si>
  <si>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</si>
  <si>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</si>
  <si>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</si>
  <si>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</si>
  <si>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</si>
  <si>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</si>
  <si>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</si>
  <si>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</si>
  <si>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</si>
  <si>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</si>
  <si>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</si>
  <si>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</si>
  <si>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</si>
  <si>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</si>
  <si>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</si>
  <si>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</si>
  <si>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</si>
  <si>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</si>
  <si>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</si>
  <si>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</si>
  <si>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</si>
  <si>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</si>
  <si>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</si>
  <si>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</si>
  <si>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</si>
  <si>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</si>
  <si>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</si>
  <si>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</si>
  <si>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</si>
  <si>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</si>
  <si>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</si>
  <si>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</si>
  <si>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</si>
  <si>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</si>
  <si>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</si>
  <si>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</si>
  <si>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</si>
  <si>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</si>
  <si>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</si>
  <si>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</si>
  <si>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</si>
  <si>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</si>
  <si>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</si>
  <si>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</si>
  <si>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</si>
  <si>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</si>
  <si>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</si>
  <si>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</si>
  <si>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</si>
  <si>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</si>
  <si>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</si>
  <si>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</si>
  <si>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</si>
  <si>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</si>
  <si>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</si>
  <si>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</si>
  <si>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</si>
  <si>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</si>
  <si>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</si>
  <si>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</si>
  <si>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</si>
  <si>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</si>
  <si>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</si>
  <si>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</si>
  <si>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</si>
  <si>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</si>
  <si>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</si>
  <si>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</si>
  <si>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</si>
  <si>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</si>
  <si>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</si>
  <si>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</si>
  <si>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</si>
  <si>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</si>
  <si>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</si>
  <si>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</si>
  <si>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</si>
  <si>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</si>
  <si>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</si>
  <si>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</si>
  <si>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</si>
  <si>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</si>
  <si>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</si>
  <si>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</si>
  <si>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</si>
  <si>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</si>
  <si>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</si>
  <si>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</si>
  <si>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</si>
  <si>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</si>
  <si>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</si>
  <si>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</si>
  <si>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</si>
  <si>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</si>
  <si>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</si>
  <si>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</si>
  <si>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</si>
  <si>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</si>
  <si>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</si>
  <si>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</si>
  <si>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</si>
  <si>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</si>
  <si>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</si>
  <si>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</si>
  <si>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</si>
  <si>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</si>
  <si>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</si>
  <si>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</si>
  <si>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</si>
  <si>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</si>
  <si>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</si>
  <si>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</si>
  <si>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</si>
  <si>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</si>
  <si>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</si>
  <si>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</si>
  <si>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</si>
  <si>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</si>
  <si>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</si>
  <si>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</si>
  <si>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</si>
  <si>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</si>
  <si>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</si>
  <si>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</si>
  <si>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</si>
  <si>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</si>
  <si>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</si>
  <si>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</si>
  <si>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</si>
  <si>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</si>
  <si>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</si>
  <si>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</si>
  <si>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</si>
  <si>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</si>
  <si>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</si>
  <si>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</si>
  <si>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</si>
  <si>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</si>
  <si>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</si>
  <si>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</si>
  <si>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</si>
  <si>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</si>
  <si>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</si>
  <si>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</si>
  <si>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</si>
  <si>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</si>
  <si>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</si>
  <si>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</si>
  <si>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</si>
  <si>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</si>
  <si>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</si>
  <si>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</si>
  <si>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</si>
  <si>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</si>
  <si>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</si>
  <si>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</si>
  <si>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</si>
  <si>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</si>
  <si>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</si>
  <si>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</si>
  <si>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</si>
  <si>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</si>
  <si>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</si>
  <si>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</si>
  <si>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</si>
  <si>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</si>
  <si>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</si>
  <si>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</si>
  <si>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</si>
  <si>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</si>
  <si>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</si>
  <si>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</si>
  <si>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</si>
  <si>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</si>
  <si>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</si>
  <si>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</si>
  <si>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</si>
  <si>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</si>
  <si>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</si>
  <si>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</si>
  <si>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</si>
  <si>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</si>
  <si>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</si>
  <si>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</si>
  <si>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</si>
  <si>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</si>
  <si>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</si>
  <si>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</si>
  <si>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</si>
  <si>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</si>
  <si>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</si>
  <si>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</si>
  <si>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</si>
  <si>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</si>
  <si>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</si>
  <si>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</si>
  <si>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</si>
  <si>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</si>
  <si>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</si>
  <si>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</si>
  <si>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</si>
  <si>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</si>
  <si>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</si>
  <si>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</si>
  <si>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</si>
  <si>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</si>
  <si>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</si>
  <si>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</si>
  <si>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</si>
  <si>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</si>
  <si>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</si>
  <si>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</si>
  <si>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</si>
  <si>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</si>
  <si>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</si>
  <si>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</si>
  <si>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</si>
  <si>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</si>
  <si>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</si>
  <si>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</si>
  <si>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</si>
  <si>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</si>
  <si>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</si>
  <si>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</si>
  <si>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</si>
  <si>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</si>
  <si>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</si>
  <si>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</si>
  <si>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</si>
  <si>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</si>
  <si>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</si>
  <si>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</si>
  <si>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</si>
  <si>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</si>
  <si>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</si>
  <si>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</si>
  <si>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</si>
  <si>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</si>
  <si>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</si>
  <si>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</si>
  <si>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</si>
  <si>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</si>
  <si>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</si>
  <si>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</si>
  <si>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</si>
  <si>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</si>
  <si>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</si>
  <si>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</si>
  <si>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</si>
  <si>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</si>
  <si>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</si>
  <si>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</si>
  <si>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</si>
  <si>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</si>
  <si>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</si>
  <si>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</si>
  <si>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</si>
  <si>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</si>
  <si>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</si>
  <si>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</si>
  <si>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</si>
  <si>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</si>
  <si>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</si>
  <si>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</si>
  <si>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</si>
  <si>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</si>
  <si>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</si>
  <si>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</si>
  <si>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</si>
  <si>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</si>
  <si>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</si>
  <si>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</si>
  <si>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</si>
  <si>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</si>
  <si>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</si>
  <si>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</si>
  <si>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</si>
  <si>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</si>
  <si>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</si>
  <si>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</si>
  <si>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</si>
  <si>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</si>
  <si>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</si>
  <si>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</si>
  <si>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</si>
  <si>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</si>
  <si>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</si>
  <si>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</si>
  <si>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</si>
  <si>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</si>
  <si>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</si>
  <si>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</si>
  <si>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</si>
  <si>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</si>
  <si>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</si>
  <si>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</si>
  <si>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</si>
  <si>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</si>
  <si>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</si>
  <si>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</si>
  <si>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</si>
  <si>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</si>
  <si>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</si>
  <si>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</si>
  <si>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</si>
  <si>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</si>
  <si>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</si>
  <si>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</si>
  <si>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</si>
  <si>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</si>
  <si>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</si>
  <si>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</si>
  <si>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</si>
  <si>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</si>
  <si>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</si>
  <si>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</si>
  <si>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</si>
  <si>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</si>
  <si>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</si>
  <si>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</si>
  <si>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</si>
  <si>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</si>
  <si>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</si>
  <si>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</si>
  <si>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</si>
  <si>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</si>
  <si>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</si>
  <si>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</si>
  <si>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</si>
  <si>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</si>
  <si>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</si>
  <si>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</si>
  <si>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</si>
  <si>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</si>
  <si>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</si>
  <si>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</si>
  <si>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</si>
  <si>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</si>
  <si>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</si>
  <si>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</si>
  <si>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</si>
  <si>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</si>
  <si>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</si>
  <si>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</si>
  <si>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</si>
  <si>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</si>
  <si>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</si>
  <si>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</si>
  <si>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</si>
  <si>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</si>
  <si>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</si>
  <si>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</si>
  <si>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</si>
  <si>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</si>
  <si>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</si>
  <si>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</si>
  <si>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</si>
  <si>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</si>
  <si>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</si>
  <si>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</si>
  <si>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</si>
  <si>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</si>
  <si>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</si>
  <si>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</si>
  <si>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</si>
  <si>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</si>
  <si>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</si>
  <si>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</si>
  <si>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</si>
  <si>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</si>
  <si>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</si>
  <si>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</si>
  <si>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</si>
  <si>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</si>
  <si>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</si>
  <si>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</si>
  <si>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</si>
  <si>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</si>
  <si>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</si>
  <si>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</si>
  <si>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</si>
  <si>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</si>
  <si>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</si>
  <si>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</si>
  <si>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</si>
  <si>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</si>
  <si>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</si>
  <si>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</si>
  <si>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</si>
  <si>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</si>
  <si>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</si>
  <si>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</si>
  <si>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</si>
  <si>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</si>
  <si>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</si>
  <si>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</si>
  <si>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</si>
  <si>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</si>
  <si>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</si>
  <si>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</si>
  <si>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</si>
  <si>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</si>
  <si>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</si>
  <si>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</si>
  <si>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</si>
  <si>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</si>
  <si>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</si>
  <si>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</si>
  <si>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</si>
  <si>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</si>
  <si>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</si>
  <si>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</si>
  <si>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</si>
  <si>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</si>
  <si>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</si>
  <si>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</si>
  <si>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</si>
  <si>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</si>
  <si>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</si>
  <si>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</si>
  <si>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</si>
  <si>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</si>
  <si>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</si>
  <si>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</si>
  <si>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</si>
  <si>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</si>
  <si>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</si>
  <si>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</si>
  <si>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</si>
  <si>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</si>
  <si>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</si>
  <si>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</si>
  <si>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</si>
  <si>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</si>
  <si>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</si>
  <si>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</si>
  <si>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</si>
  <si>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</si>
  <si>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</si>
  <si>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</si>
  <si>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</si>
  <si>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</si>
  <si>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</si>
  <si>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</si>
  <si>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</si>
  <si>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</si>
  <si>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</si>
  <si>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</si>
  <si>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</si>
  <si>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</si>
  <si>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</si>
  <si>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</si>
  <si>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</si>
  <si>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</si>
  <si>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</si>
  <si>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</si>
  <si>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</si>
  <si>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</si>
  <si>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</si>
  <si>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</si>
  <si>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</si>
  <si>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</si>
  <si>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</si>
  <si>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</si>
  <si>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</si>
  <si>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</si>
  <si>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</si>
  <si>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</si>
  <si>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</si>
  <si>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</si>
  <si>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</si>
  <si>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</si>
  <si>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</si>
  <si>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</si>
  <si>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</si>
  <si>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</si>
  <si>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</si>
  <si>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</si>
  <si>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</si>
  <si>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</si>
  <si>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</si>
  <si>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</si>
  <si>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</si>
  <si>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</si>
  <si>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</si>
  <si>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</si>
  <si>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</si>
  <si>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</si>
  <si>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</si>
  <si>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</si>
  <si>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</si>
  <si>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</si>
  <si>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</si>
  <si>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</si>
  <si>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</si>
  <si>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</si>
  <si>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</si>
  <si>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</si>
  <si>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</si>
  <si>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</si>
  <si>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</si>
  <si>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</si>
  <si>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</si>
  <si>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</si>
  <si>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</si>
  <si>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</si>
  <si>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</si>
  <si>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</si>
  <si>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</si>
  <si>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</si>
  <si>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</si>
  <si>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</si>
  <si>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</si>
  <si>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</si>
  <si>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</si>
  <si>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</si>
  <si>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</si>
  <si>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</si>
  <si>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</si>
  <si>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</si>
  <si>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</si>
  <si>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</si>
  <si>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</si>
  <si>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</si>
  <si>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</si>
  <si>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</si>
  <si>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</si>
  <si>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</si>
  <si>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</si>
  <si>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</si>
  <si>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</si>
  <si>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</si>
  <si>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</si>
  <si>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</si>
  <si>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</si>
  <si>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</si>
  <si>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</si>
  <si>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</si>
  <si>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</si>
  <si>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</si>
  <si>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</si>
  <si>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</si>
  <si>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</si>
  <si>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</si>
  <si>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</si>
  <si>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</si>
  <si>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</si>
  <si>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</si>
  <si>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</si>
  <si>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</si>
  <si>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</si>
  <si>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</si>
  <si>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</si>
  <si>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</si>
  <si>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</si>
  <si>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</si>
  <si>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</si>
  <si>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</si>
  <si>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</si>
  <si>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</si>
  <si>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</si>
  <si>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</si>
  <si>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</si>
  <si>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</si>
  <si>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</si>
  <si>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</si>
  <si>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</si>
  <si>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</si>
  <si>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</si>
  <si>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</si>
  <si>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</si>
  <si>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</si>
  <si>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</si>
  <si>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</si>
  <si>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</si>
  <si>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</si>
  <si>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</si>
  <si>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</si>
  <si>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</si>
  <si>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</si>
  <si>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</si>
  <si>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</si>
  <si>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</si>
  <si>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</si>
  <si>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</si>
  <si>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</si>
  <si>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</si>
  <si>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</si>
  <si>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</si>
  <si>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</si>
  <si>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</si>
  <si>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</si>
  <si>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</si>
  <si>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</si>
  <si>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</si>
  <si>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</si>
  <si>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</si>
  <si>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</si>
  <si>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</si>
  <si>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</si>
  <si>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</si>
  <si>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</si>
  <si>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</si>
  <si>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</si>
  <si>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</si>
  <si>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</si>
  <si>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</si>
  <si>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</si>
  <si>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</si>
  <si>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</si>
  <si>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</si>
  <si>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</si>
  <si>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</si>
  <si>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</si>
  <si>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</si>
  <si>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</si>
  <si>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</si>
  <si>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</si>
  <si>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</si>
  <si>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</si>
  <si>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</si>
  <si>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</si>
  <si>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</si>
  <si>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</si>
  <si>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</si>
  <si>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</si>
  <si>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</si>
  <si>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</si>
  <si>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</si>
  <si>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</si>
  <si>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</si>
  <si>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</si>
  <si>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</si>
  <si>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</si>
  <si>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</si>
  <si>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</si>
  <si>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</si>
  <si>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</si>
  <si>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</si>
  <si>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</si>
  <si>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</si>
  <si>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</si>
  <si>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</si>
  <si>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</si>
  <si>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</si>
  <si>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</si>
  <si>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</si>
  <si>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</si>
  <si>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</si>
  <si>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</si>
  <si>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</si>
  <si>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</si>
  <si>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</si>
  <si>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</si>
  <si>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</si>
  <si>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</si>
  <si>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</si>
  <si>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</si>
  <si>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</si>
  <si>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</si>
  <si>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</si>
  <si>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</si>
  <si>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</si>
  <si>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</si>
  <si>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</si>
  <si>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</si>
  <si>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</si>
  <si>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</si>
  <si>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</si>
  <si>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</si>
  <si>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</si>
  <si>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</si>
  <si>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</si>
  <si>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</si>
  <si>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</si>
  <si>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</si>
  <si>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</si>
  <si>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</si>
  <si>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</si>
  <si>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</si>
  <si>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</si>
  <si>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</si>
  <si>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</si>
  <si>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</si>
  <si>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</si>
  <si>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</si>
  <si>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</si>
  <si>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</si>
  <si>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</si>
  <si>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</si>
  <si>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</si>
  <si>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</si>
  <si>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</si>
  <si>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</si>
  <si>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</si>
  <si>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</si>
  <si>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</si>
  <si>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</si>
  <si>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</si>
  <si>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</si>
  <si>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</si>
  <si>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</si>
  <si>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</si>
  <si>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</si>
  <si>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</si>
  <si>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</si>
  <si>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</si>
  <si>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</si>
  <si>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</si>
  <si>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</si>
  <si>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</si>
  <si>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</si>
  <si>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</si>
  <si>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</si>
  <si>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</si>
  <si>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</si>
  <si>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</si>
  <si>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</si>
  <si>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</si>
  <si>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</si>
  <si>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</si>
  <si>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</si>
  <si>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</si>
  <si>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</si>
  <si>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</si>
  <si>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</si>
  <si>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</si>
  <si>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</si>
  <si>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</si>
  <si>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</si>
  <si>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</si>
  <si>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</si>
  <si>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</si>
  <si>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</si>
  <si>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</si>
  <si>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</si>
  <si>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</si>
  <si>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</si>
  <si>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</si>
  <si>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</si>
  <si>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</si>
  <si>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</si>
  <si>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</si>
  <si>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</si>
  <si>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</si>
  <si>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</si>
  <si>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</si>
  <si>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</si>
  <si>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</si>
  <si>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</si>
  <si>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</si>
  <si>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</si>
  <si>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</si>
  <si>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</si>
  <si>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</si>
  <si>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</si>
  <si>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</si>
  <si>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</si>
  <si>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</si>
  <si>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</si>
  <si>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</si>
  <si>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</si>
  <si>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</si>
  <si>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</si>
  <si>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</si>
  <si>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</si>
  <si>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</si>
  <si>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</si>
  <si>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</si>
  <si>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</si>
  <si>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</si>
  <si>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</si>
  <si>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</si>
  <si>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</si>
  <si>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</si>
  <si>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</si>
  <si>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</si>
  <si>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</si>
  <si>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</si>
  <si>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</si>
  <si>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</si>
  <si>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</si>
  <si>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</si>
  <si>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</si>
  <si>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</si>
  <si>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</si>
  <si>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</si>
  <si>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</si>
  <si>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</si>
  <si>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</si>
  <si>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</si>
  <si>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</si>
  <si>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</si>
  <si>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</si>
  <si>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</si>
  <si>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</si>
  <si>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</si>
  <si>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</si>
  <si>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</si>
  <si>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</si>
  <si>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</si>
  <si>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</si>
  <si>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</si>
  <si>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</si>
  <si>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</si>
  <si>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</si>
  <si>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</si>
  <si>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</si>
  <si>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</si>
  <si>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</si>
  <si>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</si>
  <si>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</si>
  <si>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</si>
  <si>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</si>
  <si>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</si>
  <si>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</si>
  <si>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</si>
  <si>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</si>
  <si>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</si>
  <si>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</si>
  <si>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</si>
  <si>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</si>
  <si>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</si>
  <si>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</si>
  <si>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</si>
  <si>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</si>
  <si>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</si>
  <si>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</si>
  <si>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</si>
  <si>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</si>
  <si>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</si>
  <si>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</si>
  <si>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</si>
  <si>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</si>
  <si>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</si>
  <si>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</si>
  <si>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</si>
  <si>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</si>
  <si>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</si>
  <si>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</si>
  <si>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</si>
  <si>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</si>
  <si>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</si>
  <si>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</si>
  <si>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</si>
  <si>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</si>
  <si>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</si>
  <si>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</si>
  <si>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</si>
  <si>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</si>
  <si>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</si>
  <si>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</si>
  <si>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</si>
  <si>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</si>
  <si>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</si>
  <si>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</si>
  <si>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</si>
  <si>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</si>
  <si>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</si>
  <si>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</si>
  <si>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</si>
  <si>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</si>
  <si>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</si>
  <si>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</si>
  <si>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</si>
  <si>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</si>
  <si>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</si>
  <si>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</si>
  <si>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</si>
  <si>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</si>
  <si>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</si>
  <si>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</si>
  <si>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</si>
  <si>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</si>
  <si>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</si>
  <si>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</si>
  <si>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</si>
  <si>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</si>
  <si>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</si>
  <si>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</si>
  <si>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</si>
  <si>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</si>
  <si>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</si>
  <si>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</si>
  <si>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</si>
  <si>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</si>
  <si>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</si>
  <si>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</si>
  <si>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</si>
  <si>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</si>
  <si>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</si>
  <si>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</si>
  <si>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</si>
  <si>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</si>
  <si>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</si>
  <si>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</si>
  <si>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</si>
  <si>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</si>
  <si>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</si>
  <si>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</si>
  <si>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</si>
  <si>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</si>
  <si>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</si>
  <si>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</si>
  <si>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</si>
  <si>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</si>
  <si>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</si>
  <si>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</si>
  <si>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</si>
  <si>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</si>
  <si>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</si>
  <si>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</si>
  <si>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</si>
  <si>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</si>
  <si>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</si>
  <si>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</si>
  <si>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</si>
  <si>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</si>
  <si>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</si>
  <si>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</si>
  <si>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</si>
  <si>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</si>
  <si>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</si>
  <si>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</si>
  <si>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</si>
  <si>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</si>
  <si>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</si>
  <si>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</si>
  <si>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</si>
  <si>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</si>
  <si>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</si>
  <si>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</si>
  <si>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</si>
  <si>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</si>
  <si>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</si>
  <si>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</si>
  <si>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</si>
  <si>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</si>
  <si>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</si>
  <si>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</si>
  <si>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</si>
  <si>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</si>
  <si>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</si>
  <si>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</si>
  <si>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</si>
  <si>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</si>
  <si>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</si>
  <si>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</si>
  <si>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</si>
  <si>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</si>
  <si>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</si>
  <si>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</si>
  <si>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</si>
  <si>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</si>
  <si>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</si>
  <si>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</si>
  <si>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</si>
  <si>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</si>
  <si>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</si>
  <si>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</si>
  <si>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</si>
  <si>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</si>
  <si>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</si>
  <si>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</si>
  <si>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</si>
  <si>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</si>
  <si>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</si>
  <si>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</si>
  <si>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</si>
  <si>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</si>
  <si>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</si>
  <si>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</si>
  <si>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</si>
  <si>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</si>
  <si>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</si>
  <si>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</si>
  <si>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</si>
  <si>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</si>
  <si>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</si>
  <si>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</si>
  <si>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</si>
  <si>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</si>
  <si>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</si>
  <si>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</si>
  <si>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</si>
  <si>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</si>
  <si>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</si>
  <si>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</si>
  <si>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</si>
  <si>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</si>
  <si>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</si>
  <si>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</si>
  <si>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</si>
  <si>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</si>
  <si>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</si>
  <si>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</si>
  <si>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</si>
  <si>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</si>
  <si>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</si>
  <si>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</si>
  <si>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</si>
  <si>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</si>
  <si>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</si>
  <si>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</si>
  <si>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</si>
  <si>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</si>
  <si>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</si>
  <si>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</si>
  <si>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</si>
  <si>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</si>
  <si>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</si>
  <si>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</si>
  <si>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</si>
  <si>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</si>
  <si>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</si>
  <si>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</si>
  <si>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</si>
  <si>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</si>
  <si>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</si>
  <si>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</si>
  <si>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</si>
  <si>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</si>
  <si>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</si>
  <si>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</si>
  <si>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</si>
  <si>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</si>
  <si>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</si>
  <si>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</si>
  <si>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</si>
  <si>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</si>
  <si>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</si>
  <si>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</si>
  <si>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</si>
  <si>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</si>
  <si>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</si>
  <si>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</si>
  <si>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</si>
  <si>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</si>
  <si>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</si>
  <si>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</si>
  <si>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</si>
  <si>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</si>
  <si>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</si>
  <si>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</si>
  <si>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</si>
  <si>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</si>
  <si>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</si>
  <si>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</si>
  <si>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</si>
  <si>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</si>
  <si>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</si>
  <si>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</si>
  <si>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</si>
  <si>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</si>
  <si>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</si>
  <si>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</si>
  <si>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</si>
  <si>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</si>
  <si>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</si>
  <si>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</si>
  <si>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</si>
  <si>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</si>
  <si>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</si>
  <si>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</si>
  <si>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</si>
  <si>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</si>
  <si>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</si>
  <si>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</si>
  <si>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</si>
  <si>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</si>
  <si>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</si>
  <si>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</si>
  <si>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</si>
  <si>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</si>
  <si>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</si>
  <si>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</si>
  <si>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</si>
  <si>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</si>
  <si>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</si>
  <si>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</si>
  <si>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</si>
  <si>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</si>
  <si>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</si>
  <si>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</si>
  <si>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</si>
  <si>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</si>
  <si>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</si>
  <si>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</si>
  <si>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</si>
  <si>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</si>
  <si>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</si>
  <si>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</si>
  <si>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</si>
  <si>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</si>
  <si>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</si>
  <si>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</si>
  <si>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</si>
  <si>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</si>
  <si>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</si>
  <si>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</si>
  <si>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</si>
  <si>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</si>
  <si>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</si>
  <si>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</si>
  <si>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</si>
  <si>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</si>
  <si>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</si>
  <si>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</si>
  <si>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</si>
  <si>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</si>
  <si>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</si>
  <si>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</si>
  <si>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</si>
  <si>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</si>
  <si>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</si>
  <si>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</si>
  <si>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</si>
  <si>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</si>
  <si>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</si>
  <si>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</si>
  <si>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</si>
  <si>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</si>
  <si>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</si>
  <si>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</si>
  <si>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</si>
  <si>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</si>
  <si>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</si>
  <si>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</si>
  <si>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</si>
  <si>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</si>
  <si>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</si>
  <si>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</si>
  <si>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</si>
  <si>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</si>
  <si>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</si>
  <si>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</si>
  <si>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</si>
  <si>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</si>
  <si>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</si>
  <si>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</si>
  <si>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</si>
  <si>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</si>
  <si>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</si>
  <si>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</si>
  <si>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</si>
  <si>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</si>
  <si>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</si>
  <si>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</si>
  <si>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</si>
  <si>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</si>
  <si>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</si>
  <si>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</si>
  <si>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</si>
  <si>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</si>
  <si>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</si>
  <si>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</si>
  <si>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</si>
  <si>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</si>
  <si>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</si>
  <si>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</si>
  <si>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</si>
  <si>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</si>
  <si>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</si>
  <si>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</si>
  <si>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</si>
  <si>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</si>
  <si>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</si>
  <si>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</si>
  <si>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</si>
  <si>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</si>
  <si>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</si>
  <si>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</si>
  <si>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</si>
  <si>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</si>
  <si>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</si>
  <si>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</si>
  <si>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</si>
  <si>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</si>
  <si>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</si>
  <si>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</si>
  <si>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</si>
  <si>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</si>
  <si>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</si>
  <si>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</si>
  <si>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</si>
  <si>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</si>
  <si>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</si>
  <si>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</si>
  <si>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</si>
  <si>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</si>
  <si>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</si>
  <si>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</si>
  <si>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</si>
  <si>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</si>
  <si>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</si>
  <si>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</si>
  <si>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</si>
  <si>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</si>
  <si>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</si>
  <si>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</si>
  <si>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</si>
  <si>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</si>
  <si>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</si>
  <si>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</si>
  <si>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</si>
  <si>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</si>
  <si>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</si>
  <si>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</si>
  <si>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</si>
  <si>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</si>
  <si>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</si>
  <si>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</si>
  <si>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</si>
  <si>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</si>
  <si>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</si>
  <si>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</si>
  <si>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</si>
  <si>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</si>
  <si>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</si>
  <si>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</si>
  <si>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</si>
  <si>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</si>
  <si>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</si>
  <si>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</si>
  <si>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</si>
  <si>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</si>
  <si>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</si>
  <si>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</si>
  <si>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</si>
  <si>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</si>
  <si>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</si>
  <si>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</si>
  <si>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</si>
  <si>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</si>
  <si>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</si>
  <si>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</si>
  <si>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</si>
  <si>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</si>
  <si>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</si>
  <si>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</si>
  <si>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</si>
  <si>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</si>
  <si>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</si>
  <si>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</si>
  <si>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</si>
  <si>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</si>
  <si>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</si>
  <si>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</si>
  <si>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</si>
  <si>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</si>
  <si>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</si>
  <si>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</si>
  <si>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</si>
  <si>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</si>
  <si>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</si>
  <si>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</si>
  <si>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</si>
  <si>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</si>
  <si>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</si>
  <si>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</si>
  <si>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</si>
  <si>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</si>
  <si>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</si>
  <si>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</si>
  <si>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</si>
  <si>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</si>
  <si>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</si>
  <si>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</si>
  <si>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</si>
  <si>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</si>
  <si>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</si>
  <si>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</si>
  <si>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</si>
  <si>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</si>
  <si>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</si>
  <si>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</si>
  <si>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</si>
  <si>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</si>
  <si>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</si>
  <si>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</si>
  <si>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</si>
  <si>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</si>
  <si>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</si>
  <si>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</si>
  <si>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</si>
  <si>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</si>
  <si>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</si>
  <si>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</si>
  <si>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</si>
  <si>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</si>
  <si>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</si>
  <si>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</si>
  <si>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</si>
  <si>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</si>
  <si>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</si>
  <si>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</si>
  <si>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</si>
  <si>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</si>
  <si>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</si>
  <si>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</si>
  <si>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</si>
  <si>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</si>
  <si>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</si>
  <si>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</si>
  <si>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</si>
  <si>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</si>
  <si>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</si>
  <si>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</si>
  <si>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</si>
  <si>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</si>
  <si>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</si>
  <si>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</si>
  <si>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</si>
  <si>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</si>
  <si>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</si>
  <si>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</si>
  <si>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</si>
  <si>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</si>
  <si>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</si>
  <si>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</si>
  <si>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</si>
  <si>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</si>
  <si>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</si>
  <si>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</si>
  <si>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</si>
  <si>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</si>
  <si>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</si>
  <si>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</si>
  <si>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</si>
  <si>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</si>
  <si>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</si>
  <si>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</si>
  <si>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</si>
  <si>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</si>
  <si>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</si>
  <si>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</si>
  <si>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</si>
  <si>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</si>
  <si>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</si>
  <si>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</si>
  <si>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</si>
  <si>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</si>
  <si>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</si>
  <si>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</si>
  <si>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</si>
  <si>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</si>
  <si>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</si>
  <si>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</si>
  <si>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</si>
  <si>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</si>
  <si>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</si>
  <si>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</si>
  <si>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</si>
  <si>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</si>
  <si>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</si>
  <si>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</si>
  <si>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</si>
  <si>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</si>
  <si>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</si>
  <si>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</si>
  <si>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</si>
  <si>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</si>
  <si>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</si>
  <si>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</si>
  <si>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</si>
  <si>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</si>
  <si>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</si>
  <si>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</si>
  <si>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</si>
  <si>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</si>
  <si>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</si>
  <si>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</si>
  <si>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</si>
  <si>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</si>
  <si>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</si>
  <si>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</si>
  <si>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</si>
  <si>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</si>
  <si>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</si>
  <si>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</si>
  <si>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</si>
  <si>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</si>
  <si>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</si>
  <si>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</si>
  <si>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</si>
  <si>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</si>
  <si>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</si>
  <si>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</si>
  <si>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</si>
  <si>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</si>
  <si>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</si>
  <si>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</si>
  <si>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</si>
  <si>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</si>
  <si>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</si>
  <si>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</si>
  <si>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</si>
  <si>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</si>
  <si>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</si>
  <si>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</si>
  <si>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</si>
  <si>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</si>
  <si>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</si>
  <si>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</si>
  <si>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</si>
  <si>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</si>
  <si>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</si>
  <si>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</si>
  <si>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</si>
  <si>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</si>
  <si>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</si>
  <si>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</si>
  <si>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</si>
  <si>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</si>
  <si>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</si>
  <si>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</si>
  <si>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</si>
  <si>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</si>
  <si>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</si>
  <si>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</si>
  <si>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</si>
  <si>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</si>
  <si>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</si>
  <si>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</si>
  <si>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</si>
  <si>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</si>
  <si>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</si>
  <si>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</si>
  <si>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</si>
  <si>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</si>
  <si>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</si>
  <si>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</si>
  <si>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</si>
  <si>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</si>
  <si>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</si>
  <si>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</si>
  <si>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</si>
  <si>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</si>
  <si>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</si>
  <si>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</si>
  <si>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</si>
  <si>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</si>
  <si>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</si>
  <si>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</si>
  <si>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</si>
  <si>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</si>
  <si>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</si>
  <si>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</si>
  <si>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</si>
  <si>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</si>
  <si>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</si>
  <si>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</si>
  <si>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</si>
  <si>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</si>
  <si>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</si>
  <si>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</si>
  <si>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</si>
  <si>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</si>
  <si>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</si>
  <si>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</si>
  <si>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</si>
  <si>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</si>
  <si>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</si>
  <si>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</si>
  <si>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</si>
  <si>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</si>
  <si>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</si>
  <si>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</si>
  <si>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</si>
  <si>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</si>
  <si>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</si>
  <si>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</si>
  <si>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</si>
  <si>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</si>
  <si>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</si>
  <si>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</si>
  <si>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</si>
  <si>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</si>
  <si>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</si>
  <si>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</si>
  <si>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</si>
  <si>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</si>
  <si>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</si>
  <si>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</si>
  <si>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</si>
  <si>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</si>
  <si>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</si>
  <si>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</si>
  <si>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</si>
  <si>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</si>
  <si>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</si>
  <si>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</si>
  <si>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</si>
  <si>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</si>
  <si>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</si>
  <si>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</si>
  <si>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</si>
  <si>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</si>
  <si>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</si>
  <si>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</si>
  <si>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</si>
  <si>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</si>
  <si>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</si>
  <si>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</si>
  <si>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</si>
  <si>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</si>
  <si>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</si>
  <si>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</si>
  <si>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</si>
  <si>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</si>
  <si>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</si>
  <si>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</si>
  <si>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</si>
  <si>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</si>
  <si>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</si>
  <si>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</si>
  <si>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</si>
  <si>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</si>
  <si>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</si>
  <si>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</si>
  <si>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</si>
  <si>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</si>
  <si>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</si>
  <si>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</si>
  <si>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</si>
  <si>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</si>
  <si>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</si>
  <si>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</si>
  <si>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</si>
  <si>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</si>
  <si>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</si>
  <si>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</si>
  <si>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</si>
  <si>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</si>
  <si>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</si>
  <si>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</si>
  <si>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</si>
  <si>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</si>
  <si>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</si>
  <si>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</si>
  <si>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</si>
  <si>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</si>
  <si>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</si>
  <si>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</si>
  <si>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</si>
  <si>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</si>
  <si>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</si>
  <si>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</si>
  <si>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</si>
  <si>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</si>
  <si>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</si>
  <si>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</si>
  <si>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</si>
  <si>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</si>
  <si>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</si>
  <si>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</si>
  <si>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</si>
  <si>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</si>
  <si>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</si>
  <si>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</si>
  <si>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</si>
  <si>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</si>
  <si>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</si>
  <si>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</si>
  <si>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</si>
  <si>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</si>
  <si>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</si>
  <si>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</si>
  <si>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</si>
  <si>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</si>
  <si>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</si>
  <si>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</si>
  <si>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</si>
  <si>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</si>
  <si>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</si>
  <si>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</si>
  <si>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</si>
  <si>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</si>
  <si>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</si>
  <si>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</si>
  <si>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</si>
  <si>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</si>
  <si>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</si>
  <si>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</si>
  <si>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</si>
  <si>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</si>
  <si>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</si>
  <si>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</si>
  <si>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</si>
  <si>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</si>
  <si>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</si>
  <si>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</si>
  <si>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</si>
  <si>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</si>
  <si>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</si>
  <si>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</si>
  <si>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</si>
  <si>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</si>
  <si>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</si>
  <si>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</si>
  <si>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</si>
  <si>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</si>
  <si>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</si>
  <si>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</si>
  <si>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</si>
  <si>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</si>
  <si>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</si>
  <si>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</si>
  <si>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</si>
  <si>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</si>
  <si>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</si>
  <si>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</si>
  <si>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</si>
  <si>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</si>
  <si>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</si>
  <si>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</si>
  <si>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</si>
  <si>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</si>
  <si>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</si>
  <si>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</si>
  <si>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</si>
  <si>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</si>
  <si>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</si>
  <si>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</si>
  <si>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</si>
  <si>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</si>
  <si>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</si>
  <si>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</si>
  <si>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</si>
  <si>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</si>
  <si>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</si>
  <si>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</si>
  <si>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</si>
  <si>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</si>
  <si>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</si>
  <si>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</si>
  <si>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</si>
  <si>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</si>
  <si>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</si>
  <si>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</si>
  <si>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</si>
  <si>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</si>
  <si>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</si>
  <si>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</si>
  <si>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</si>
  <si>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</si>
  <si>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</si>
  <si>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</si>
  <si>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</si>
  <si>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</si>
  <si>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</si>
  <si>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</si>
  <si>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</si>
  <si>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</si>
  <si>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</si>
  <si>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</si>
  <si>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</si>
  <si>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</si>
  <si>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</si>
  <si>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</si>
  <si>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</si>
  <si>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</si>
  <si>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</si>
  <si>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</si>
  <si>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</si>
  <si>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</si>
  <si>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</si>
  <si>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</si>
  <si>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</si>
  <si>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</si>
  <si>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</si>
  <si>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</si>
  <si>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</si>
  <si>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</si>
  <si>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</si>
  <si>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</si>
  <si>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</si>
  <si>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</si>
  <si>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</si>
  <si>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</si>
  <si>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</si>
  <si>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</si>
  <si>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</si>
  <si>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</si>
  <si>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</si>
  <si>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</si>
  <si>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</si>
  <si>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</si>
  <si>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</si>
  <si>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</si>
  <si>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</si>
  <si>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</si>
  <si>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</si>
  <si>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</si>
  <si>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</si>
  <si>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</si>
  <si>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</si>
  <si>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</si>
  <si>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</si>
  <si>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</si>
  <si>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</si>
  <si>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</si>
  <si>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</si>
  <si>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</si>
  <si>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</si>
  <si>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</si>
  <si>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</si>
  <si>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</si>
  <si>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</si>
  <si>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</si>
  <si>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</si>
  <si>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</si>
  <si>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</si>
  <si>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</si>
  <si>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</si>
  <si>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</si>
  <si>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</si>
  <si>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</si>
  <si>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</si>
  <si>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</si>
  <si>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</si>
  <si>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</si>
  <si>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</si>
  <si>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</si>
  <si>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</si>
  <si>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</si>
  <si>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</si>
  <si>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</si>
  <si>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</si>
  <si>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</si>
  <si>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</si>
  <si>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</si>
  <si>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</si>
  <si>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</si>
  <si>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</si>
  <si>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</si>
  <si>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</si>
  <si>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</si>
  <si>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</si>
  <si>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</si>
  <si>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</si>
  <si>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</si>
  <si>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</si>
  <si>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</si>
  <si>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</si>
  <si>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</si>
  <si>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</si>
  <si>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</si>
  <si>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</si>
  <si>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</si>
  <si>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</si>
  <si>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</si>
  <si>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</si>
  <si>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</si>
  <si>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</si>
  <si>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</si>
  <si>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</si>
  <si>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</si>
  <si>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</si>
  <si>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</si>
  <si>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</si>
  <si>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</si>
  <si>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</si>
  <si>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</si>
  <si>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</si>
  <si>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</si>
  <si>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</si>
  <si>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</si>
  <si>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</si>
  <si>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</si>
  <si>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</si>
  <si>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</si>
  <si>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</si>
  <si>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</si>
  <si>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</si>
  <si>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</si>
  <si>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</si>
  <si>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</si>
  <si>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</si>
  <si>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</si>
  <si>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</si>
  <si>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</si>
  <si>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</si>
  <si>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</si>
  <si>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</si>
  <si>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</si>
  <si>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</si>
  <si>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</si>
  <si>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</si>
  <si>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</si>
  <si>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</si>
  <si>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</si>
  <si>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</si>
  <si>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</si>
  <si>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</si>
  <si>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</si>
  <si>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</si>
  <si>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</si>
  <si>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</si>
  <si>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</si>
  <si>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</si>
  <si>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</si>
  <si>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</si>
  <si>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</si>
  <si>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</si>
  <si>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</si>
  <si>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</si>
  <si>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</si>
  <si>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</si>
  <si>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</si>
  <si>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</si>
  <si>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</si>
  <si>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</si>
  <si>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</si>
  <si>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</si>
  <si>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</si>
  <si>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</si>
  <si>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</si>
  <si>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</si>
  <si>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</si>
  <si>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</si>
  <si>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</si>
  <si>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</si>
  <si>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</si>
  <si>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</si>
  <si>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</si>
  <si>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</si>
  <si>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</si>
  <si>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</si>
  <si>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</si>
  <si>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</si>
  <si>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</si>
  <si>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</si>
  <si>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</si>
  <si>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</si>
  <si>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</si>
  <si>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</si>
  <si>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</si>
  <si>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</si>
  <si>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</si>
  <si>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</si>
  <si>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</si>
  <si>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</si>
  <si>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</si>
  <si>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</si>
  <si>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</si>
  <si>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</si>
  <si>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</si>
  <si>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</si>
  <si>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</si>
  <si>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</si>
  <si>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</si>
  <si>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</si>
  <si>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</si>
  <si>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</si>
  <si>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</si>
  <si>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</si>
  <si>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</si>
  <si>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</si>
  <si>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</si>
  <si>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</si>
  <si>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</si>
  <si>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</si>
  <si>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</si>
  <si>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</si>
  <si>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</si>
  <si>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</si>
  <si>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</si>
  <si>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</si>
  <si>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</si>
  <si>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</si>
  <si>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</si>
  <si>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</si>
  <si>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</si>
  <si>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</si>
  <si>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</si>
  <si>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</si>
  <si>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</si>
  <si>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</si>
  <si>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</si>
  <si>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</si>
  <si>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</si>
  <si>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</si>
  <si>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</si>
  <si>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</si>
  <si>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</si>
  <si>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</si>
  <si>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</si>
  <si>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</si>
  <si>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</si>
  <si>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</si>
  <si>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</si>
  <si>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</si>
  <si>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</si>
  <si>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</si>
  <si>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</si>
  <si>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</si>
  <si>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</si>
  <si>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</si>
  <si>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</si>
  <si>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</si>
  <si>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</si>
  <si>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</si>
  <si>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</si>
  <si>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</si>
  <si>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</si>
  <si>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</si>
  <si>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</si>
  <si>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</si>
  <si>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</si>
  <si>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</si>
  <si>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</si>
  <si>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</si>
  <si>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</si>
  <si>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</si>
  <si>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</si>
  <si>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</si>
  <si>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</si>
  <si>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</si>
  <si>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</si>
  <si>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</si>
  <si>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</si>
  <si>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</si>
  <si>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</si>
  <si>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</si>
  <si>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</si>
  <si>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</si>
  <si>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</si>
  <si>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</si>
  <si>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</si>
  <si>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</si>
  <si>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</si>
  <si>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</si>
  <si>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</si>
  <si>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</si>
  <si>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</si>
  <si>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</si>
  <si>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</si>
  <si>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</si>
  <si>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</si>
  <si>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</si>
  <si>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</si>
  <si>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</si>
  <si>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</si>
  <si>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</si>
  <si>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</si>
  <si>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</si>
  <si>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</si>
  <si>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</si>
  <si>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</si>
  <si>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</si>
  <si>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</si>
  <si>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</si>
  <si>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</si>
  <si>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</si>
  <si>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</si>
  <si>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</si>
  <si>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</si>
  <si>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</si>
  <si>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</si>
  <si>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</si>
  <si>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</si>
  <si>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</si>
  <si>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</si>
  <si>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</si>
  <si>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</si>
  <si>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</si>
  <si>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</si>
  <si>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</si>
  <si>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</si>
  <si>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</si>
  <si>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</si>
  <si>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</si>
  <si>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</si>
  <si>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</si>
  <si>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</si>
  <si>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</si>
  <si>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</si>
  <si>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</si>
  <si>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</si>
  <si>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</si>
  <si>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</si>
  <si>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</si>
  <si>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</si>
  <si>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</si>
  <si>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</si>
  <si>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</si>
  <si>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</si>
  <si>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</si>
  <si>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</si>
  <si>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</si>
  <si>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</si>
  <si>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</si>
  <si>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</si>
  <si>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</si>
  <si>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</si>
  <si>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</si>
  <si>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</si>
  <si>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</si>
  <si>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</si>
  <si>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</si>
  <si>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</si>
  <si>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</si>
  <si>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</si>
  <si>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</si>
  <si>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</si>
  <si>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</si>
  <si>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</si>
  <si>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</si>
  <si>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</si>
  <si>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</si>
  <si>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</si>
  <si>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</si>
  <si>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</si>
  <si>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</si>
  <si>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</si>
  <si>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</si>
  <si>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</si>
  <si>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</si>
  <si>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</si>
  <si>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</si>
  <si>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</si>
  <si>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</si>
  <si>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</si>
  <si>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</si>
  <si>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</si>
  <si>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</si>
  <si>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</si>
  <si>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</si>
  <si>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</si>
  <si>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</si>
  <si>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</si>
  <si>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</si>
  <si>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</si>
  <si>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</si>
  <si>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</si>
  <si>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</si>
  <si>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</si>
  <si>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</si>
  <si>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</si>
  <si>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</si>
  <si>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</si>
  <si>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</si>
  <si>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</si>
  <si>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</si>
  <si>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</si>
  <si>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</si>
  <si>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</si>
  <si>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</si>
  <si>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</si>
  <si>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</si>
  <si>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</si>
  <si>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</si>
  <si>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</si>
  <si>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</si>
  <si>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</si>
  <si>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</si>
  <si>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</si>
  <si>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</si>
  <si>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</si>
  <si>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</si>
  <si>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</si>
  <si>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</si>
  <si>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</si>
  <si>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</si>
  <si>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</si>
  <si>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</si>
  <si>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</si>
  <si>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</si>
  <si>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</si>
  <si>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</si>
  <si>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</si>
  <si>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</si>
  <si>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</si>
  <si>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</si>
  <si>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</si>
  <si>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</si>
  <si>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</si>
  <si>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</si>
  <si>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</si>
  <si>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</si>
  <si>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</si>
  <si>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</si>
  <si>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</si>
  <si>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</si>
  <si>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</si>
  <si>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</si>
  <si>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</si>
  <si>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</si>
  <si>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</si>
  <si>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</si>
  <si>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</si>
  <si>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</si>
  <si>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</si>
  <si>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</si>
  <si>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</si>
  <si>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</si>
  <si>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</si>
  <si>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</si>
  <si>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</si>
  <si>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</si>
  <si>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</si>
  <si>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</si>
  <si>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</si>
  <si>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</si>
  <si>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</si>
  <si>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</si>
  <si>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</si>
  <si>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</si>
  <si>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</si>
  <si>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</si>
  <si>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</si>
  <si>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</si>
  <si>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</si>
  <si>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</si>
  <si>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</si>
  <si>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</si>
  <si>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</si>
  <si>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</si>
  <si>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</si>
  <si>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</si>
  <si>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</si>
  <si>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</si>
  <si>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</si>
  <si>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</si>
  <si>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</si>
  <si>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</si>
  <si>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</si>
  <si>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</si>
  <si>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</si>
  <si>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</si>
  <si>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</si>
  <si>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</si>
  <si>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</si>
  <si>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</si>
  <si>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</si>
  <si>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</si>
  <si>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</si>
  <si>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</si>
  <si>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</si>
  <si>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</si>
  <si>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</si>
  <si>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</si>
  <si>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</si>
  <si>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</si>
  <si>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</si>
  <si>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</si>
  <si>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</si>
  <si>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</si>
  <si>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</si>
  <si>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</si>
  <si>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</si>
  <si>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</si>
  <si>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</si>
  <si>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</si>
  <si>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</si>
  <si>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</si>
  <si>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</si>
  <si>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</si>
  <si>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</si>
  <si>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</si>
  <si>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</si>
  <si>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</si>
  <si>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</si>
  <si>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</si>
  <si>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</si>
  <si>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</si>
  <si>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</si>
  <si>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</si>
  <si>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</si>
  <si>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</si>
  <si>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</si>
  <si>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</si>
  <si>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</si>
  <si>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</si>
  <si>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</si>
  <si>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</si>
  <si>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</si>
  <si>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</si>
  <si>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</si>
  <si>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</si>
  <si>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</si>
  <si>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</si>
  <si>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</si>
  <si>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</si>
  <si>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</si>
  <si>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</si>
  <si>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</si>
  <si>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</si>
  <si>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</si>
  <si>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</si>
  <si>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</si>
  <si>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</si>
  <si>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</si>
  <si>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</si>
  <si>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</si>
  <si>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</si>
  <si>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</si>
  <si>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</si>
  <si>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</si>
  <si>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</si>
  <si>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</si>
  <si>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</si>
  <si>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</si>
  <si>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</si>
  <si>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</si>
  <si>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</si>
  <si>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</si>
  <si>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</si>
  <si>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</si>
  <si>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</si>
  <si>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</si>
  <si>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</si>
  <si>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</si>
  <si>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</si>
  <si>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</si>
  <si>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</si>
  <si>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</si>
  <si>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</si>
  <si>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</si>
  <si>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</si>
  <si>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</si>
  <si>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</si>
  <si>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</si>
  <si>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</si>
  <si>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</si>
  <si>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</si>
  <si>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</si>
  <si>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</si>
  <si>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</si>
  <si>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</si>
  <si>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</si>
  <si>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</si>
  <si>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</si>
  <si>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</si>
  <si>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</si>
  <si>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</si>
  <si>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</si>
  <si>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</si>
  <si>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</si>
  <si>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</si>
  <si>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</si>
  <si>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</si>
  <si>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</si>
  <si>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</si>
  <si>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</si>
  <si>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</si>
  <si>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</si>
  <si>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</si>
  <si>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</si>
  <si>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</si>
  <si>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</si>
  <si>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</si>
  <si>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</si>
  <si>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</si>
  <si>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</si>
  <si>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</si>
  <si>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</si>
  <si>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</si>
  <si>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</si>
  <si>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</si>
  <si>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</si>
  <si>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</si>
  <si>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</si>
  <si>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</si>
  <si>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</si>
  <si>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</si>
  <si>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</si>
  <si>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</si>
  <si>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</si>
  <si>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</si>
  <si>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</si>
  <si>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</si>
  <si>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</si>
  <si>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</si>
  <si>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</si>
  <si>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</si>
  <si>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</si>
  <si>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</si>
  <si>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</si>
  <si>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</si>
  <si>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</si>
  <si>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</si>
  <si>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</si>
  <si>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</si>
  <si>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</si>
  <si>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</si>
  <si>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</si>
  <si>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</si>
  <si>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</si>
  <si>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</si>
  <si>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</si>
  <si>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</si>
  <si>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</si>
  <si>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</si>
  <si>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</si>
  <si>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</si>
  <si>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</si>
  <si>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</si>
  <si>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</si>
  <si>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</si>
  <si>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</si>
  <si>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</si>
  <si>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</si>
  <si>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</si>
  <si>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</si>
  <si>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</si>
  <si>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</si>
  <si>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</si>
  <si>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</si>
  <si>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</si>
  <si>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</si>
  <si>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</si>
  <si>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</si>
  <si>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</si>
  <si>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</si>
  <si>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</si>
  <si>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</si>
  <si>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</si>
  <si>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</si>
  <si>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</si>
  <si>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</si>
  <si>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</si>
  <si>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</si>
  <si>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</si>
  <si>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</si>
  <si>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</si>
  <si>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</si>
  <si>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</si>
  <si>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</si>
  <si>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</si>
  <si>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</si>
  <si>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</si>
  <si>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</si>
  <si>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</si>
  <si>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</si>
  <si>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</si>
  <si>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</si>
  <si>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</si>
  <si>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</si>
  <si>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</si>
  <si>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</si>
  <si>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</si>
  <si>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</si>
  <si>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</si>
  <si>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</si>
  <si>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</si>
  <si>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</si>
  <si>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</si>
  <si>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</si>
  <si>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</si>
  <si>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</si>
  <si>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</si>
  <si>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</si>
  <si>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</si>
  <si>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</si>
  <si>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</si>
  <si>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</si>
  <si>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</si>
  <si>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</si>
  <si>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</si>
  <si>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</si>
  <si>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</si>
  <si>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</si>
  <si>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</si>
  <si>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</si>
  <si>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</si>
  <si>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</si>
  <si>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</si>
  <si>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</si>
  <si>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</si>
  <si>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</si>
  <si>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</si>
  <si>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</si>
  <si>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</si>
  <si>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</si>
  <si>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</si>
  <si>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</si>
  <si>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</si>
  <si>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</si>
  <si>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</si>
  <si>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</si>
  <si>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</si>
  <si>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</si>
  <si>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</si>
  <si>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</si>
  <si>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</si>
  <si>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</si>
  <si>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</si>
  <si>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</si>
  <si>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</si>
  <si>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</si>
  <si>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</si>
  <si>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</si>
  <si>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</si>
  <si>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</si>
  <si>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</si>
  <si>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</si>
  <si>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</si>
  <si>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</si>
  <si>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</si>
  <si>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</si>
  <si>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</si>
  <si>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</si>
  <si>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</si>
  <si>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</si>
  <si>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</si>
  <si>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</si>
  <si>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</si>
  <si>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</si>
  <si>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</si>
  <si>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</si>
  <si>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</si>
  <si>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</si>
  <si>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</si>
  <si>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</si>
  <si>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</si>
  <si>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</si>
  <si>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</si>
  <si>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</si>
  <si>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</si>
  <si>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</si>
  <si>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</si>
  <si>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</si>
  <si>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</si>
  <si>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</si>
  <si>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</si>
  <si>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</si>
  <si>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</si>
  <si>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</si>
  <si>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</si>
  <si>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</si>
  <si>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</si>
  <si>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</si>
  <si>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</si>
  <si>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</si>
  <si>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</si>
  <si>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</si>
  <si>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</si>
  <si>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</si>
  <si>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</si>
  <si>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</si>
  <si>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</si>
  <si>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</si>
  <si>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</si>
  <si>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</si>
  <si>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</si>
  <si>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</si>
  <si>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</si>
  <si>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</si>
  <si>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</si>
  <si>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</si>
  <si>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</si>
  <si>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</si>
  <si>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</si>
  <si>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</si>
  <si>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</si>
  <si>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</si>
  <si>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</si>
  <si>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</si>
  <si>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</si>
  <si>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</si>
  <si>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</si>
  <si>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</si>
  <si>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</si>
  <si>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</si>
  <si>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</si>
  <si>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</si>
  <si>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</si>
  <si>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</si>
  <si>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</si>
  <si>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</si>
  <si>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</si>
  <si>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</si>
  <si>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</si>
  <si>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</si>
  <si>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</si>
  <si>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</si>
  <si>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</si>
  <si>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</si>
  <si>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</si>
  <si>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</si>
  <si>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</si>
  <si>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</si>
  <si>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</si>
  <si>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</si>
  <si>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</si>
  <si>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</si>
  <si>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</si>
  <si>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</si>
  <si>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</si>
  <si>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</si>
  <si>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</si>
  <si>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</si>
  <si>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</si>
  <si>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</si>
  <si>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</si>
  <si>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</si>
  <si>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</si>
  <si>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</si>
  <si>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</si>
  <si>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</si>
  <si>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</si>
  <si>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</si>
  <si>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</si>
  <si>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</si>
  <si>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</si>
  <si>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</si>
  <si>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</si>
  <si>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</si>
  <si>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</si>
  <si>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</si>
  <si>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</si>
  <si>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</si>
  <si>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</si>
  <si>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</si>
  <si>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</si>
  <si>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</si>
  <si>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</si>
  <si>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</si>
  <si>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</si>
  <si>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</si>
  <si>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</si>
  <si>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</si>
  <si>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</si>
  <si>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</si>
  <si>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</si>
  <si>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</si>
  <si>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</si>
  <si>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</si>
  <si>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</si>
  <si>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</si>
  <si>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</si>
  <si>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</si>
  <si>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</si>
  <si>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</si>
  <si>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</si>
  <si>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</si>
  <si>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</si>
  <si>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</si>
  <si>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</si>
  <si>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</si>
  <si>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</si>
  <si>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</si>
  <si>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</si>
  <si>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</si>
  <si>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</si>
  <si>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</si>
  <si>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</si>
  <si>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</si>
  <si>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</si>
  <si>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</si>
  <si>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</si>
  <si>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</si>
  <si>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</si>
  <si>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</si>
  <si>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</si>
  <si>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</si>
  <si>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</si>
  <si>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</si>
  <si>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</si>
  <si>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</si>
  <si>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</si>
  <si>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</si>
  <si>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</si>
  <si>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</si>
  <si>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</si>
  <si>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</si>
  <si>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</si>
  <si>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</si>
  <si>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</si>
  <si>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</si>
  <si>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</si>
  <si>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</si>
  <si>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</si>
  <si>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</si>
  <si>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</si>
  <si>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</si>
  <si>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</si>
  <si>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</si>
  <si>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</si>
  <si>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</si>
  <si>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</si>
  <si>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</si>
  <si>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</si>
  <si>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</si>
  <si>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</si>
  <si>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</si>
  <si>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</si>
  <si>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</si>
  <si>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</si>
  <si>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</si>
  <si>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</si>
  <si>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</si>
  <si>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</si>
  <si>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</si>
  <si>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</si>
  <si>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</si>
  <si>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</si>
  <si>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</si>
  <si>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</si>
  <si>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</si>
  <si>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</si>
  <si>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</si>
  <si>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</si>
  <si>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</si>
  <si>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</si>
  <si>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</si>
  <si>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</si>
  <si>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</si>
  <si>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</si>
  <si>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</si>
  <si>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</si>
  <si>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</si>
  <si>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</si>
  <si>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</si>
  <si>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</si>
  <si>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</si>
  <si>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</si>
  <si>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</si>
  <si>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</si>
  <si>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</si>
  <si>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</si>
  <si>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</si>
  <si>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</si>
  <si>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</si>
  <si>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</si>
  <si>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</si>
  <si>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</si>
  <si>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</si>
  <si>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</si>
  <si>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</si>
  <si>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</si>
  <si>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</si>
  <si>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</si>
  <si>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</si>
  <si>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</si>
  <si>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</si>
  <si>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</si>
  <si>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</si>
  <si>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</si>
  <si>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</si>
  <si>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</si>
  <si>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</si>
  <si>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</si>
  <si>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</si>
  <si>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</si>
  <si>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</si>
  <si>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</si>
  <si>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</si>
  <si>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</si>
  <si>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</si>
  <si>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</si>
  <si>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</si>
  <si>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</si>
  <si>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</si>
  <si>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</si>
  <si>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</si>
  <si>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</si>
  <si>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</si>
  <si>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</si>
  <si>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</si>
  <si>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</si>
  <si>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</si>
  <si>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</si>
  <si>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</si>
  <si>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</si>
  <si>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</si>
  <si>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</si>
  <si>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</si>
  <si>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</si>
  <si>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</si>
  <si>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</si>
  <si>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</si>
  <si>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</si>
  <si>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</si>
  <si>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</si>
  <si>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</si>
  <si>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</si>
  <si>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</si>
  <si>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</si>
  <si>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</si>
  <si>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</si>
  <si>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</si>
  <si>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</si>
  <si>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</si>
  <si>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</si>
  <si>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</si>
  <si>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</si>
  <si>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</si>
  <si>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</si>
  <si>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</si>
  <si>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</si>
  <si>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</si>
  <si>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</si>
  <si>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</si>
  <si>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</si>
  <si>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</si>
  <si>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</si>
  <si>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</si>
  <si>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</si>
  <si>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</si>
  <si>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</si>
  <si>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</si>
  <si>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</si>
  <si>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</si>
  <si>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</si>
  <si>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</si>
  <si>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</si>
  <si>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</si>
  <si>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</si>
  <si>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</si>
  <si>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</si>
  <si>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</si>
  <si>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</si>
  <si>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</si>
  <si>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</si>
  <si>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</si>
  <si>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</si>
  <si>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</si>
  <si>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</si>
  <si>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</si>
  <si>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</si>
  <si>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</si>
  <si>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</si>
  <si>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</si>
  <si>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</si>
  <si>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</si>
  <si>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</si>
  <si>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</si>
  <si>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</si>
  <si>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</si>
  <si>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</si>
  <si>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</si>
  <si>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</si>
  <si>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</si>
  <si>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</si>
  <si>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</si>
  <si>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</si>
  <si>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</si>
  <si>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</si>
  <si>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</si>
  <si>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</si>
  <si>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</si>
  <si>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</si>
  <si>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</si>
  <si>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</si>
  <si>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</si>
  <si>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</si>
  <si>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</si>
  <si>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</si>
  <si>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</si>
  <si>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</si>
  <si>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</si>
  <si>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</si>
  <si>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</si>
  <si>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</si>
  <si>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</si>
  <si>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</si>
  <si>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</si>
  <si>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</si>
  <si>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</si>
  <si>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</si>
  <si>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</si>
  <si>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</si>
  <si>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</si>
  <si>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</si>
  <si>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</si>
  <si>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</si>
  <si>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</si>
  <si>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</si>
  <si>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</si>
  <si>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</si>
  <si>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</si>
  <si>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</si>
  <si>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</si>
  <si>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</si>
  <si>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</si>
  <si>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</si>
  <si>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</si>
  <si>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</si>
  <si>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</si>
  <si>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</si>
  <si>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</si>
  <si>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</si>
  <si>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</si>
  <si>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</si>
  <si>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</si>
  <si>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</si>
  <si>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</si>
  <si>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</si>
  <si>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</si>
  <si>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</si>
  <si>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</si>
  <si>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</si>
  <si>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</si>
  <si>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</si>
  <si>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</si>
  <si>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</si>
  <si>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</si>
  <si>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</si>
  <si>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</si>
  <si>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</si>
  <si>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</si>
  <si>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</si>
  <si>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</si>
  <si>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</si>
  <si>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</si>
  <si>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</si>
  <si>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</si>
  <si>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</si>
  <si>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</si>
  <si>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</si>
  <si>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</si>
  <si>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</si>
  <si>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</si>
  <si>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</si>
  <si>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</si>
  <si>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</si>
  <si>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</si>
  <si>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</si>
  <si>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</si>
  <si>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</si>
  <si>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</si>
  <si>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</si>
  <si>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</si>
  <si>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</si>
  <si>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</si>
  <si>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</si>
  <si>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</si>
  <si>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</si>
  <si>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</si>
  <si>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</si>
  <si>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</si>
  <si>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</si>
  <si>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</si>
  <si>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</si>
  <si>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</si>
  <si>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</si>
  <si>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</si>
  <si>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</si>
  <si>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</si>
  <si>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</si>
  <si>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</si>
  <si>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</si>
  <si>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</si>
  <si>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</si>
  <si>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</si>
  <si>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</si>
  <si>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</si>
  <si>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</si>
  <si>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</si>
  <si>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</si>
  <si>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</si>
  <si>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</si>
  <si>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</si>
  <si>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</si>
  <si>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</si>
  <si>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</si>
  <si>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</si>
  <si>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</si>
  <si>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</si>
  <si>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</si>
  <si>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</si>
  <si>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</si>
  <si>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</si>
  <si>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</si>
  <si>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</si>
  <si>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</si>
  <si>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</si>
  <si>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</si>
  <si>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</si>
  <si>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</si>
  <si>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</si>
  <si>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</si>
  <si>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</si>
  <si>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</si>
  <si>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</si>
  <si>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</si>
  <si>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</si>
  <si>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</si>
  <si>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</si>
  <si>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</si>
  <si>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</si>
  <si>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</si>
  <si>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</si>
  <si>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</si>
  <si>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</si>
  <si>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</si>
  <si>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</si>
  <si>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</si>
  <si>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</si>
  <si>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</si>
  <si>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</si>
  <si>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</si>
  <si>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</si>
  <si>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</si>
  <si>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</si>
  <si>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</si>
  <si>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</si>
  <si>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</si>
  <si>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</si>
  <si>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</si>
  <si>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</si>
  <si>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</si>
  <si>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</si>
  <si>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</si>
  <si>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</si>
  <si>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</si>
  <si>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</si>
  <si>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</si>
  <si>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</si>
  <si>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</si>
  <si>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</si>
  <si>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</si>
  <si>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</si>
  <si>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</si>
  <si>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</si>
  <si>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</si>
  <si>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</si>
  <si>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</si>
  <si>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</si>
  <si>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</si>
  <si>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</si>
  <si>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</si>
  <si>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</si>
  <si>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</si>
  <si>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</si>
  <si>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</si>
  <si>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</si>
  <si>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</si>
  <si>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</si>
  <si>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</si>
  <si>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</si>
  <si>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</si>
  <si>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</si>
  <si>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</si>
  <si>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</si>
  <si>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</si>
  <si>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</si>
  <si>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</si>
  <si>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</si>
  <si>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</si>
  <si>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</si>
  <si>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</si>
  <si>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</si>
  <si>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</si>
  <si>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</si>
  <si>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</si>
  <si>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</si>
  <si>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</si>
  <si>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</si>
  <si>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</si>
  <si>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</si>
  <si>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</si>
  <si>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</si>
  <si>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</si>
  <si>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</si>
  <si>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</si>
  <si>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</si>
  <si>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</si>
  <si>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</si>
  <si>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</si>
  <si>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</si>
  <si>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</si>
  <si>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</si>
  <si>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</si>
  <si>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</si>
  <si>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</si>
  <si>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</si>
  <si>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</si>
  <si>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</si>
  <si>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</si>
  <si>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</si>
  <si>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</si>
  <si>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</si>
  <si>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</si>
  <si>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</si>
  <si>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</si>
  <si>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</si>
  <si>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</si>
  <si>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</si>
  <si>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</si>
  <si>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</si>
  <si>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</si>
  <si>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</si>
  <si>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</si>
  <si>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</si>
  <si>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</si>
  <si>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</si>
  <si>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</si>
  <si>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</si>
  <si>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</si>
  <si>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</si>
  <si>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</si>
  <si>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</si>
  <si>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</si>
  <si>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</si>
  <si>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</si>
  <si>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</si>
  <si>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</si>
  <si>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</si>
  <si>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</si>
  <si>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</si>
  <si>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</si>
  <si>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</si>
  <si>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</si>
  <si>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</si>
  <si>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</si>
  <si>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</si>
  <si>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</si>
  <si>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</si>
  <si>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</si>
  <si>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</si>
  <si>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</si>
  <si>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</si>
  <si>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</si>
  <si>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</si>
  <si>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</si>
  <si>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</si>
  <si>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</si>
  <si>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</si>
  <si>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</si>
  <si>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</si>
  <si>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</si>
  <si>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</si>
  <si>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</si>
  <si>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</si>
  <si>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</si>
  <si>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</si>
  <si>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</si>
  <si>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</si>
  <si>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</si>
  <si>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</si>
  <si>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</si>
  <si>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</si>
  <si>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</si>
  <si>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</si>
  <si>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</si>
  <si>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</si>
  <si>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</si>
  <si>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</si>
  <si>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</si>
  <si>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</si>
  <si>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</si>
  <si>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</si>
  <si>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</si>
  <si>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</si>
  <si>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</si>
  <si>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</si>
  <si>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</si>
  <si>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</si>
  <si>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</si>
  <si>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</si>
  <si>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</si>
  <si>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</si>
  <si>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</si>
  <si>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</si>
  <si>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</si>
  <si>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</si>
  <si>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</si>
  <si>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</si>
  <si>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</si>
  <si>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</si>
  <si>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</si>
  <si>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</si>
  <si>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</si>
  <si>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</si>
  <si>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</si>
  <si>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</si>
  <si>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</si>
  <si>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</si>
  <si>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</si>
  <si>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</si>
  <si>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</si>
  <si>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</si>
  <si>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</si>
  <si>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</si>
  <si>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</si>
  <si>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</si>
  <si>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</si>
  <si>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</si>
  <si>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</si>
  <si>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</si>
  <si>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</si>
  <si>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</si>
  <si>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</si>
  <si>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</si>
  <si>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</si>
  <si>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</si>
  <si>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</si>
  <si>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</si>
  <si>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</si>
  <si>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</si>
  <si>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</si>
  <si>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</si>
  <si>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</si>
  <si>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</si>
  <si>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</si>
  <si>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</si>
  <si>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</si>
  <si>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</si>
  <si>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</si>
  <si>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</si>
  <si>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</si>
  <si>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</si>
  <si>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</si>
  <si>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</si>
  <si>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</si>
  <si>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</si>
  <si>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</si>
  <si>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</si>
  <si>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</si>
  <si>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</si>
  <si>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</si>
  <si>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</si>
  <si>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</si>
  <si>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</si>
  <si>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</si>
  <si>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</si>
  <si>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</si>
  <si>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</si>
  <si>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</si>
  <si>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</si>
  <si>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</si>
  <si>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</si>
  <si>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</si>
  <si>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</si>
  <si>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</si>
  <si>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</si>
  <si>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</si>
  <si>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</si>
  <si>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</si>
  <si>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</si>
  <si>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</si>
  <si>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</si>
  <si>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</si>
  <si>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</si>
  <si>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</si>
  <si>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</si>
  <si>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</si>
  <si>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</si>
  <si>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</si>
  <si>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</si>
  <si>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</si>
  <si>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</si>
  <si>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</si>
  <si>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</si>
  <si>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</si>
  <si>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</si>
  <si>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</si>
  <si>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</si>
  <si>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</si>
  <si>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</si>
  <si>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</si>
  <si>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</si>
  <si>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</si>
  <si>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</si>
  <si>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</si>
  <si>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</si>
  <si>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</si>
  <si>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</si>
  <si>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</si>
  <si>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</si>
  <si>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</si>
  <si>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</si>
  <si>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</si>
  <si>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</si>
  <si>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</si>
  <si>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</si>
  <si>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</si>
  <si>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</si>
  <si>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</si>
  <si>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</si>
  <si>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</si>
  <si>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</si>
  <si>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</si>
  <si>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</si>
  <si>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</si>
  <si>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</si>
  <si>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</si>
  <si>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</si>
  <si>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</si>
  <si>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</si>
  <si>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</si>
  <si>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</si>
  <si>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</si>
  <si>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</si>
  <si>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</si>
  <si>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</si>
  <si>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</si>
  <si>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</si>
  <si>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</si>
  <si>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</si>
  <si>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</si>
  <si>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</si>
  <si>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</si>
  <si>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</si>
  <si>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</si>
  <si>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</si>
  <si>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</si>
  <si>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</si>
  <si>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</si>
  <si>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</si>
  <si>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</si>
  <si>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</si>
  <si>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</si>
  <si>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</si>
  <si>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</si>
  <si>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</si>
  <si>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</si>
  <si>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</si>
  <si>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</si>
  <si>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</si>
  <si>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</si>
  <si>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</si>
  <si>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</si>
  <si>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</si>
  <si>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</si>
  <si>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</si>
  <si>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</si>
  <si>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</si>
  <si>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</si>
  <si>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</si>
  <si>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</si>
  <si>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</si>
  <si>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</si>
  <si>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</si>
  <si>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</si>
  <si>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</si>
  <si>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</si>
  <si>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</si>
  <si>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</si>
  <si>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</si>
  <si>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</si>
  <si>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</si>
  <si>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</si>
  <si>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</si>
  <si>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</si>
  <si>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</si>
  <si>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</si>
  <si>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</si>
  <si>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</si>
  <si>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</si>
  <si>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</si>
  <si>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</si>
  <si>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</si>
  <si>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</si>
  <si>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</si>
  <si>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</si>
  <si>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</si>
  <si>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</si>
  <si>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</si>
  <si>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</si>
  <si>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</si>
  <si>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</si>
  <si>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</si>
  <si>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</si>
  <si>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</si>
  <si>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</si>
  <si>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</si>
  <si>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</si>
  <si>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</si>
  <si>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</si>
  <si>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</si>
  <si>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</si>
  <si>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</si>
  <si>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</si>
  <si>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</si>
  <si>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</si>
  <si>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</si>
  <si>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</si>
  <si>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</si>
  <si>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</si>
  <si>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</si>
  <si>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</si>
  <si>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</si>
  <si>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</si>
  <si>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</si>
  <si>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</si>
  <si>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</si>
  <si>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</si>
  <si>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</si>
  <si>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</si>
  <si>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</si>
  <si>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</si>
  <si>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</si>
  <si>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</si>
  <si>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</si>
  <si>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</si>
  <si>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</si>
  <si>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</si>
  <si>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</si>
  <si>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</si>
  <si>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</si>
  <si>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</si>
  <si>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</si>
  <si>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</si>
  <si>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</si>
  <si>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</si>
  <si>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</si>
  <si>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</si>
  <si>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</si>
  <si>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</si>
  <si>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</si>
  <si>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</si>
  <si>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</si>
  <si>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</si>
  <si>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</si>
  <si>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</si>
  <si>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</si>
  <si>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</si>
  <si>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</si>
  <si>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</si>
  <si>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</si>
  <si>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</si>
  <si>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</si>
  <si>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</si>
  <si>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</si>
  <si>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</si>
  <si>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</si>
  <si>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</si>
  <si>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</si>
  <si>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</si>
  <si>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</si>
  <si>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</si>
  <si>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</si>
  <si>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</si>
  <si>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</si>
  <si>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</si>
  <si>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</si>
  <si>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</si>
  <si>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</si>
  <si>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</si>
  <si>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</si>
  <si>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</si>
  <si>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</si>
  <si>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</si>
  <si>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</si>
  <si>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</si>
  <si>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</si>
  <si>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</si>
  <si>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</si>
  <si>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</si>
  <si>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</si>
  <si>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</si>
  <si>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</si>
  <si>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</si>
  <si>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</si>
  <si>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</si>
  <si>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</si>
  <si>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</si>
  <si>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</si>
  <si>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</si>
  <si>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</si>
  <si>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</si>
  <si>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</si>
  <si>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</si>
  <si>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</si>
  <si>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</si>
  <si>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</si>
  <si>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</si>
  <si>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</si>
  <si>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</si>
  <si>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</si>
  <si>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</si>
  <si>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</si>
  <si>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</si>
  <si>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</si>
  <si>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</si>
  <si>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</si>
  <si>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</si>
  <si>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</si>
  <si>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</si>
  <si>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</si>
  <si>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</si>
  <si>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</si>
  <si>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</si>
  <si>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</si>
  <si>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</si>
  <si>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</si>
  <si>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</si>
  <si>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</si>
  <si>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</si>
  <si>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</si>
  <si>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</si>
  <si>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</si>
  <si>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</si>
  <si>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</si>
  <si>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</si>
  <si>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</si>
  <si>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</si>
  <si>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</si>
  <si>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</si>
  <si>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</si>
  <si>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</si>
  <si>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</si>
  <si>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</si>
  <si>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</si>
  <si>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</si>
  <si>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</si>
  <si>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</si>
  <si>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</si>
  <si>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</si>
  <si>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</si>
  <si>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</si>
  <si>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</si>
  <si>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</si>
  <si>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</si>
  <si>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</si>
  <si>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</si>
  <si>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</si>
  <si>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</si>
  <si>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</si>
  <si>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</si>
  <si>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</si>
  <si>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</si>
  <si>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</si>
  <si>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</si>
  <si>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</si>
  <si>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</si>
  <si>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</si>
  <si>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</si>
  <si>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</si>
  <si>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</si>
  <si>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</si>
  <si>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</si>
  <si>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</si>
  <si>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</si>
  <si>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</si>
  <si>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</si>
  <si>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</si>
  <si>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</si>
  <si>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</si>
  <si>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</si>
  <si>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</si>
  <si>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</si>
  <si>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</si>
  <si>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</si>
  <si>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</si>
  <si>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</si>
  <si>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</si>
  <si>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</si>
  <si>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</si>
  <si>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</si>
  <si>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</si>
  <si>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</si>
  <si>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</si>
  <si>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</si>
  <si>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</si>
  <si>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</si>
  <si>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</si>
  <si>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</si>
  <si>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</si>
  <si>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</si>
  <si>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</si>
  <si>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</si>
  <si>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</si>
  <si>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</si>
  <si>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</si>
  <si>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</si>
  <si>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</si>
  <si>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</si>
  <si>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</si>
  <si>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</si>
  <si>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</si>
  <si>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</si>
  <si>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</si>
  <si>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</si>
  <si>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</si>
  <si>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</si>
  <si>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</si>
  <si>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</si>
  <si>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</si>
  <si>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</si>
  <si>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</si>
  <si>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</si>
  <si>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</si>
  <si>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</si>
  <si>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</si>
  <si>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</si>
  <si>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</si>
  <si>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</si>
  <si>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</si>
  <si>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</si>
  <si>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</si>
  <si>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</si>
  <si>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</si>
  <si>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</si>
  <si>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</si>
  <si>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</si>
  <si>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</si>
  <si>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</si>
  <si>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</si>
  <si>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</si>
  <si>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</si>
  <si>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</si>
  <si>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</si>
  <si>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</si>
  <si>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</si>
  <si>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</si>
  <si>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</si>
  <si>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</si>
  <si>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</si>
  <si>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</si>
  <si>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</si>
  <si>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</si>
  <si>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</si>
  <si>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</si>
  <si>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</si>
  <si>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</si>
  <si>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</si>
  <si>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</si>
  <si>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</si>
  <si>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</si>
  <si>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</si>
  <si>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</si>
  <si>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</si>
  <si>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</si>
  <si>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</si>
  <si>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</si>
  <si>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</si>
  <si>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</si>
  <si>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</si>
  <si>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</si>
  <si>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</si>
  <si>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</si>
  <si>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</si>
  <si>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</si>
  <si>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</si>
  <si>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</si>
  <si>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</si>
  <si>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</si>
  <si>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</si>
  <si>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</si>
  <si>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</si>
  <si>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</si>
  <si>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</si>
  <si>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</si>
  <si>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</si>
  <si>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</si>
  <si>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</si>
  <si>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</si>
  <si>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</si>
  <si>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</si>
  <si>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</si>
  <si>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</si>
  <si>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</si>
  <si>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</si>
  <si>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</si>
  <si>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</si>
  <si>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</si>
  <si>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</si>
  <si>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</si>
  <si>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</si>
  <si>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</si>
  <si>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</si>
  <si>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</si>
  <si>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</si>
  <si>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</si>
  <si>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</si>
  <si>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</si>
  <si>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</si>
  <si>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</si>
  <si>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</si>
  <si>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</si>
  <si>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</si>
  <si>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</si>
  <si>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</si>
  <si>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</si>
  <si>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</si>
  <si>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</si>
  <si>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</si>
  <si>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</si>
  <si>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</si>
  <si>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</si>
  <si>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</si>
  <si>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</si>
  <si>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</si>
  <si>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</si>
  <si>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</si>
  <si>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</si>
  <si>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</si>
  <si>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</si>
  <si>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</si>
  <si>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</si>
  <si>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</si>
  <si>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</si>
  <si>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</si>
  <si>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</si>
  <si>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</si>
  <si>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</si>
  <si>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</si>
  <si>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</si>
  <si>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</si>
  <si>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</si>
  <si>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</si>
  <si>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</si>
  <si>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</si>
  <si>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</si>
  <si>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</si>
  <si>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</si>
  <si>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</si>
  <si>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</si>
  <si>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</si>
  <si>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</si>
  <si>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</si>
  <si>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</si>
  <si>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</si>
  <si>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</si>
  <si>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</si>
  <si>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</si>
  <si>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</si>
  <si>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</si>
  <si>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</si>
  <si>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</si>
  <si>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</si>
  <si>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</si>
  <si>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</si>
  <si>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</si>
  <si>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</si>
  <si>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</si>
  <si>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</si>
  <si>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</si>
  <si>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</si>
  <si>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</si>
  <si>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</si>
  <si>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</si>
  <si>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</si>
  <si>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</si>
  <si>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</si>
  <si>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</si>
  <si>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</si>
  <si>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</si>
  <si>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</si>
  <si>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</si>
  <si>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</si>
  <si>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</si>
  <si>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</si>
  <si>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</si>
  <si>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</si>
  <si>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</si>
  <si>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</si>
  <si>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</si>
  <si>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</si>
  <si>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</si>
  <si>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</si>
  <si>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</si>
  <si>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</si>
  <si>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</si>
  <si>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</si>
  <si>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</si>
  <si>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</si>
  <si>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</si>
  <si>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</si>
  <si>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</si>
  <si>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</si>
  <si>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</si>
  <si>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</si>
  <si>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</si>
  <si>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</si>
  <si>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</si>
  <si>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</si>
  <si>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</si>
  <si>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</si>
  <si>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</si>
  <si>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</si>
  <si>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</si>
  <si>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</si>
  <si>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</si>
  <si>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</si>
  <si>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</si>
  <si>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</si>
  <si>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</si>
  <si>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</si>
  <si>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</si>
  <si>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</si>
  <si>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</si>
  <si>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</si>
  <si>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</si>
  <si>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</si>
  <si>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</si>
  <si>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</si>
  <si>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</si>
  <si>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</si>
  <si>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</si>
  <si>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</si>
  <si>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</si>
  <si>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</si>
  <si>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</si>
  <si>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</si>
  <si>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</si>
  <si>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</si>
  <si>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</si>
  <si>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</si>
  <si>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</si>
  <si>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</si>
  <si>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</si>
  <si>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</si>
  <si>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</si>
  <si>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</si>
  <si>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</si>
  <si>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</si>
  <si>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</si>
  <si>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</si>
  <si>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</si>
  <si>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</si>
  <si>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</si>
  <si>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</si>
  <si>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</si>
  <si>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</si>
  <si>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</si>
  <si>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</si>
  <si>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</si>
  <si>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</si>
  <si>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</si>
  <si>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</si>
  <si>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</si>
  <si>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</si>
  <si>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</si>
  <si>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</si>
  <si>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</si>
  <si>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</si>
  <si>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</si>
  <si>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</si>
  <si>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</si>
  <si>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</si>
  <si>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</si>
  <si>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</si>
  <si>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</si>
  <si>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</si>
  <si>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</si>
  <si>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</si>
  <si>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</si>
  <si>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</si>
  <si>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</si>
  <si>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</si>
  <si>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</si>
  <si>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</si>
  <si>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</si>
  <si>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</si>
  <si>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</si>
  <si>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</si>
  <si>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</si>
  <si>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</si>
  <si>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</si>
  <si>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</si>
  <si>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</si>
  <si>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</si>
  <si>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</si>
  <si>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</si>
  <si>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</si>
  <si>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</si>
  <si>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</si>
  <si>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</si>
  <si>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</si>
  <si>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</si>
  <si>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</si>
  <si>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</si>
  <si>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</si>
  <si>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</si>
  <si>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</si>
  <si>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</si>
  <si>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</si>
  <si>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</si>
  <si>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</si>
  <si>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</si>
  <si>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</si>
  <si>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</si>
  <si>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</si>
  <si>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</si>
  <si>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</si>
  <si>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</si>
  <si>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</si>
  <si>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</si>
  <si>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</si>
  <si>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</si>
  <si>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</si>
  <si>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</si>
  <si>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</si>
  <si>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</si>
  <si>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</si>
  <si>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</si>
  <si>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</si>
  <si>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</si>
  <si>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</si>
  <si>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</si>
  <si>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</si>
  <si>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</si>
  <si>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</si>
  <si>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</si>
  <si>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</si>
  <si>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</si>
  <si>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</si>
  <si>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</si>
  <si>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</si>
  <si>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</si>
  <si>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</si>
  <si>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</si>
  <si>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</si>
  <si>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</si>
  <si>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</si>
  <si>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</si>
  <si>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</si>
  <si>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</si>
  <si>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</si>
  <si>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</si>
  <si>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</si>
  <si>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</si>
  <si>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</si>
  <si>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</si>
  <si>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</si>
  <si>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</si>
  <si>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</si>
  <si>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</si>
  <si>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</si>
  <si>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</si>
  <si>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</si>
  <si>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</si>
  <si>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</si>
  <si>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</si>
  <si>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</si>
  <si>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</si>
  <si>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</si>
  <si>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</si>
  <si>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</si>
  <si>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</si>
  <si>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</si>
  <si>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</si>
  <si>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</si>
  <si>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</si>
  <si>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</si>
  <si>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</si>
  <si>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</si>
  <si>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</si>
  <si>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</si>
  <si>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</si>
  <si>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</si>
  <si>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</si>
  <si>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</si>
  <si>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</si>
  <si>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</si>
  <si>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</si>
  <si>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</si>
  <si>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</si>
  <si>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</si>
  <si>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</si>
  <si>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</si>
  <si>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</si>
  <si>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</si>
  <si>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</si>
  <si>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</si>
  <si>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</si>
  <si>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</si>
  <si>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</si>
  <si>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</si>
  <si>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</si>
  <si>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</si>
  <si>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</si>
  <si>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</si>
  <si>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</si>
  <si>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</si>
  <si>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</si>
  <si>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</si>
  <si>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</si>
  <si>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</si>
  <si>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</si>
  <si>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</si>
  <si>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</si>
  <si>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</si>
  <si>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</si>
  <si>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</si>
  <si>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</si>
  <si>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</si>
  <si>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</si>
  <si>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</si>
  <si>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</si>
  <si>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</si>
  <si>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</si>
  <si>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</si>
  <si>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</si>
  <si>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</si>
  <si>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</si>
  <si>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</si>
  <si>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</si>
  <si>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</si>
  <si>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</si>
  <si>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</si>
  <si>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</si>
  <si>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</si>
  <si>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</si>
  <si>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</si>
  <si>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</si>
  <si>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</si>
  <si>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</si>
  <si>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</si>
  <si>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</si>
  <si>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</si>
  <si>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</si>
  <si>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</si>
  <si>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</si>
  <si>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</si>
  <si>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</si>
  <si>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</si>
  <si>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</si>
  <si>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</si>
  <si>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</si>
  <si>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</si>
  <si>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</si>
  <si>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</si>
  <si>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</si>
  <si>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</si>
  <si>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</si>
  <si>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</si>
  <si>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</si>
  <si>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</si>
  <si>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</si>
  <si>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</si>
  <si>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</si>
  <si>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</si>
  <si>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</si>
  <si>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</si>
  <si>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</si>
  <si>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</si>
  <si>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</si>
  <si>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</si>
  <si>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</si>
  <si>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</si>
  <si>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</si>
  <si>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</si>
  <si>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</si>
  <si>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</si>
  <si>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</si>
  <si>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</si>
  <si>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</si>
  <si>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</si>
  <si>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</si>
  <si>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</si>
  <si>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</si>
  <si>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</si>
  <si>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</si>
  <si>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</si>
  <si>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</si>
  <si>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</si>
  <si>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</si>
  <si>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</si>
  <si>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</si>
  <si>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</si>
  <si>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</si>
  <si>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</si>
  <si>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</si>
  <si>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</si>
  <si>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</si>
  <si>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</si>
  <si>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</si>
  <si>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</si>
  <si>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</si>
  <si>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</si>
  <si>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</si>
  <si>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</si>
  <si>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</si>
  <si>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</si>
  <si>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</si>
  <si>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</si>
  <si>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</si>
  <si>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</si>
  <si>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</si>
  <si>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</si>
  <si>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</si>
  <si>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</si>
  <si>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</si>
  <si>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</si>
  <si>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</si>
  <si>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</si>
  <si>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</si>
  <si>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</si>
  <si>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</si>
  <si>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</si>
  <si>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</si>
  <si>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</si>
  <si>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</si>
  <si>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</si>
  <si>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</si>
  <si>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</si>
  <si>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</si>
  <si>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</si>
  <si>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</si>
  <si>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</si>
  <si>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</si>
  <si>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</si>
  <si>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</si>
  <si>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</si>
  <si>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</si>
  <si>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</si>
  <si>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</si>
  <si>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</si>
  <si>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</si>
  <si>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</si>
  <si>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</si>
  <si>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</si>
  <si>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</si>
  <si>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</si>
  <si>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</si>
  <si>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</si>
  <si>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</si>
  <si>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</si>
  <si>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</si>
  <si>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</si>
  <si>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</si>
  <si>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</si>
  <si>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</si>
  <si>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</si>
  <si>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</si>
  <si>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</si>
  <si>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</si>
  <si>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</si>
  <si>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</si>
  <si>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</si>
  <si>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</si>
  <si>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</si>
  <si>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</si>
  <si>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</si>
  <si>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</si>
  <si>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</si>
  <si>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</si>
  <si>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</si>
  <si>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</si>
  <si>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</si>
  <si>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</si>
  <si>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</si>
  <si>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</si>
  <si>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</si>
  <si>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</si>
  <si>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</si>
  <si>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</si>
  <si>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</si>
  <si>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</si>
  <si>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</si>
  <si>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</si>
  <si>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</si>
  <si>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</si>
  <si>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</si>
  <si>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</si>
  <si>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</si>
  <si>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</si>
  <si>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</si>
  <si>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</si>
  <si>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</si>
  <si>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</si>
  <si>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</si>
  <si>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</si>
  <si>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</si>
  <si>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</si>
  <si>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</si>
  <si>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</si>
  <si>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</si>
  <si>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</si>
  <si>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</si>
  <si>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</si>
  <si>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</si>
  <si>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</si>
  <si>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</si>
  <si>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</si>
  <si>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</si>
  <si>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</si>
  <si>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</si>
  <si>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</si>
  <si>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</si>
  <si>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</si>
  <si>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</si>
  <si>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</si>
  <si>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</si>
  <si>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</si>
  <si>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</si>
  <si>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</si>
  <si>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</si>
  <si>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</si>
  <si>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</si>
  <si>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</si>
  <si>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</si>
  <si>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</si>
  <si>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</si>
  <si>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</si>
  <si>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</si>
  <si>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</si>
  <si>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</si>
  <si>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</si>
  <si>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</si>
  <si>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</si>
  <si>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</si>
  <si>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</si>
  <si>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</si>
  <si>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</si>
  <si>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</si>
  <si>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</si>
  <si>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</si>
  <si>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</si>
  <si>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</si>
  <si>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</si>
  <si>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</si>
  <si>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</si>
  <si>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</si>
  <si>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</si>
  <si>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</si>
  <si>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</si>
  <si>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</si>
  <si>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</si>
  <si>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</si>
  <si>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</si>
  <si>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</si>
  <si>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</si>
  <si>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</si>
  <si>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</si>
  <si>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</si>
  <si>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</si>
  <si>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</si>
  <si>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</si>
  <si>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</si>
  <si>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</si>
  <si>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</si>
  <si>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</si>
  <si>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</si>
  <si>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</si>
  <si>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</si>
  <si>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</si>
  <si>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</si>
  <si>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</si>
  <si>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</si>
  <si>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</si>
  <si>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</si>
  <si>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</si>
  <si>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</si>
  <si>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</si>
  <si>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</si>
  <si>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</si>
  <si>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</si>
  <si>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</si>
  <si>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</si>
  <si>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</si>
  <si>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</si>
  <si>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</si>
  <si>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</si>
  <si>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</si>
  <si>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</si>
  <si>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</si>
  <si>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</si>
  <si>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</si>
  <si>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</si>
  <si>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</si>
  <si>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</si>
  <si>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</si>
  <si>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</si>
  <si>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</si>
  <si>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</si>
  <si>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</si>
  <si>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</si>
  <si>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</si>
  <si>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</si>
  <si>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</si>
  <si>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</si>
  <si>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</si>
  <si>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</si>
  <si>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</si>
  <si>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</si>
  <si>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</si>
  <si>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</si>
  <si>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</si>
  <si>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</si>
  <si>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</si>
  <si>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</si>
  <si>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</si>
  <si>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</si>
  <si>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</si>
  <si>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</si>
  <si>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</si>
  <si>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</si>
  <si>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</si>
  <si>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</si>
  <si>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</si>
  <si>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</si>
  <si>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</si>
  <si>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</si>
  <si>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</si>
  <si>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</si>
  <si>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</si>
  <si>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</si>
  <si>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</si>
  <si>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</si>
  <si>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</si>
  <si>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</si>
  <si>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</si>
  <si>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</si>
  <si>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</si>
  <si>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</si>
  <si>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</si>
  <si>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</si>
  <si>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</si>
  <si>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</si>
  <si>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</si>
  <si>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</si>
  <si>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</si>
  <si>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</si>
  <si>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</si>
  <si>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</si>
  <si>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</si>
  <si>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</si>
  <si>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</si>
  <si>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</si>
  <si>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</si>
  <si>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</si>
  <si>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</si>
  <si>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</si>
  <si>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</si>
  <si>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</si>
  <si>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</si>
  <si>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</si>
  <si>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</si>
  <si>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</si>
  <si>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</si>
  <si>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</si>
  <si>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</si>
  <si>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</si>
  <si>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</si>
  <si>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</si>
  <si>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</si>
  <si>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</si>
  <si>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</si>
  <si>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</si>
  <si>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</si>
  <si>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</si>
  <si>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</si>
  <si>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</si>
  <si>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</si>
  <si>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</si>
  <si>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</si>
  <si>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</si>
  <si>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</si>
  <si>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</si>
  <si>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</si>
  <si>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</si>
  <si>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</si>
  <si>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</si>
  <si>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</si>
  <si>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</si>
  <si>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</si>
  <si>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</si>
  <si>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</si>
  <si>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</si>
  <si>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</si>
  <si>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</si>
  <si>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</si>
  <si>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</si>
  <si>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</si>
  <si>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</si>
  <si>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</si>
  <si>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</si>
  <si>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</si>
  <si>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</si>
  <si>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</si>
  <si>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</si>
  <si>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</si>
  <si>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</si>
  <si>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</si>
  <si>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</si>
  <si>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</si>
  <si>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</si>
  <si>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</si>
  <si>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</si>
  <si>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</si>
  <si>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</si>
  <si>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</si>
  <si>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</si>
  <si>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</si>
  <si>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</si>
  <si>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</si>
  <si>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</si>
  <si>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</si>
  <si>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</si>
  <si>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</si>
  <si>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</si>
  <si>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</si>
  <si>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</si>
  <si>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</si>
  <si>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</si>
  <si>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</si>
  <si>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</si>
  <si>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</si>
  <si>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</si>
  <si>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</si>
  <si>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</si>
  <si>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</si>
  <si>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</si>
  <si>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</si>
  <si>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</si>
  <si>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</si>
  <si>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</si>
  <si>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</si>
  <si>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</si>
  <si>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</si>
  <si>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</si>
  <si>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</si>
  <si>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</si>
  <si>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</si>
  <si>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</si>
  <si>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</si>
  <si>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</si>
  <si>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</si>
  <si>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</si>
  <si>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</si>
  <si>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</si>
  <si>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</si>
  <si>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</si>
  <si>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</si>
  <si>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</si>
  <si>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</si>
  <si>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</si>
  <si>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</si>
  <si>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</si>
  <si>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</si>
  <si>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</si>
  <si>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</si>
  <si>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</si>
  <si>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</si>
  <si>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</si>
  <si>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</si>
  <si>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</si>
  <si>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</si>
  <si>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</si>
  <si>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</si>
  <si>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</si>
  <si>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</si>
  <si>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</si>
  <si>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</si>
  <si>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</si>
  <si>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</si>
  <si>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</si>
  <si>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</si>
  <si>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</si>
  <si>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</si>
  <si>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</si>
  <si>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</si>
  <si>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</si>
  <si>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</si>
  <si>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</si>
  <si>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</si>
  <si>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</si>
  <si>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</si>
  <si>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</si>
  <si>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</si>
  <si>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</si>
  <si>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</si>
  <si>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</si>
  <si>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</si>
  <si>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</si>
  <si>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</si>
  <si>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</si>
  <si>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</si>
  <si>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</si>
  <si>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</si>
  <si>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</si>
  <si>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</si>
  <si>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</si>
  <si>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</si>
  <si>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</si>
  <si>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</si>
  <si>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</si>
  <si>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</si>
  <si>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</si>
  <si>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</si>
  <si>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</si>
  <si>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</si>
  <si>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</si>
  <si>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</si>
  <si>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</si>
  <si>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</si>
  <si>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</si>
  <si>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</si>
  <si>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</si>
  <si>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</si>
  <si>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</si>
  <si>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</si>
  <si>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</si>
  <si>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</si>
  <si>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</si>
  <si>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</si>
  <si>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</si>
  <si>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</si>
  <si>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</si>
  <si>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</si>
  <si>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</si>
  <si>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</si>
  <si>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</si>
  <si>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</si>
  <si>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</si>
  <si>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</si>
  <si>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</si>
  <si>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</si>
  <si>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</si>
  <si>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</si>
  <si>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</si>
  <si>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</si>
  <si>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</si>
  <si>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</si>
  <si>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</si>
  <si>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</si>
  <si>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</si>
  <si>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</si>
  <si>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</si>
  <si>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</si>
  <si>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</si>
  <si>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</si>
  <si>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</si>
  <si>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</si>
  <si>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</si>
  <si>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</si>
  <si>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</si>
  <si>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</si>
  <si>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</si>
  <si>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</si>
  <si>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</si>
  <si>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</si>
  <si>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</si>
  <si>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</si>
  <si>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</si>
  <si>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</si>
  <si>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</si>
  <si>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</si>
  <si>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</si>
  <si>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</si>
  <si>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</si>
  <si>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</si>
  <si>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</si>
  <si>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</si>
  <si>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</si>
  <si>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</si>
  <si>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</si>
  <si>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</si>
  <si>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</si>
  <si>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</si>
  <si>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</si>
  <si>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</si>
  <si>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</si>
  <si>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</si>
  <si>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</si>
  <si>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</si>
  <si>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</si>
  <si>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</si>
  <si>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</si>
  <si>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</si>
  <si>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</si>
  <si>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</si>
  <si>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</si>
  <si>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</si>
  <si>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</si>
  <si>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</si>
  <si>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</si>
  <si>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</si>
  <si>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</si>
  <si>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</si>
  <si>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</si>
  <si>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</si>
  <si>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</si>
  <si>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</si>
  <si>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</si>
  <si>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</si>
  <si>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</si>
  <si>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</si>
  <si>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</si>
  <si>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</si>
  <si>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</si>
  <si>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</si>
  <si>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</si>
  <si>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</si>
  <si>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</si>
  <si>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</si>
  <si>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</si>
  <si>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</si>
  <si>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</si>
  <si>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</si>
  <si>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</si>
  <si>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</si>
  <si>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</si>
  <si>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</si>
  <si>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</si>
  <si>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</si>
  <si>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</si>
  <si>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</si>
  <si>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</si>
  <si>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</si>
  <si>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</si>
  <si>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</si>
  <si>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</si>
  <si>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</si>
  <si>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</si>
  <si>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</si>
  <si>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</si>
  <si>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</si>
  <si>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</si>
  <si>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</si>
  <si>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</si>
  <si>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</si>
  <si>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</si>
  <si>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</si>
  <si>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</si>
  <si>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</si>
  <si>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</si>
  <si>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</si>
  <si>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</si>
  <si>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</si>
  <si>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</si>
  <si>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</si>
  <si>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</si>
  <si>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</si>
  <si>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</si>
  <si>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</si>
  <si>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</si>
  <si>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</si>
  <si>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</si>
  <si>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</si>
  <si>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</si>
  <si>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</si>
  <si>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</si>
  <si>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</si>
  <si>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</si>
  <si>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</si>
  <si>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</si>
  <si>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</si>
  <si>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</si>
  <si>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</si>
  <si>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</si>
  <si>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</si>
  <si>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</si>
  <si>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</si>
  <si>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</si>
  <si>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</si>
  <si>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</si>
  <si>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</si>
  <si>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</si>
  <si>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</si>
  <si>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</si>
  <si>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</si>
  <si>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</si>
  <si>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</si>
  <si>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</si>
  <si>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</si>
  <si>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</si>
  <si>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</si>
  <si>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</si>
  <si>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</si>
  <si>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</si>
  <si>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</si>
  <si>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</si>
  <si>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</si>
  <si>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</si>
  <si>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</si>
  <si>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</si>
  <si>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</si>
  <si>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</si>
  <si>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</si>
  <si>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</si>
  <si>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</si>
  <si>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</si>
  <si>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</si>
  <si>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</si>
  <si>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</si>
  <si>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</si>
  <si>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</si>
  <si>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</si>
  <si>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</si>
  <si>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</si>
  <si>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</si>
  <si>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</si>
  <si>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</si>
  <si>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</si>
  <si>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</si>
  <si>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</si>
  <si>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</si>
  <si>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</si>
  <si>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</si>
  <si>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</si>
  <si>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</si>
  <si>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</si>
  <si>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</si>
  <si>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</si>
  <si>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</si>
  <si>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</si>
  <si>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</si>
  <si>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</si>
  <si>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</si>
  <si>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</si>
  <si>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</si>
  <si>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</si>
  <si>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</si>
  <si>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</si>
  <si>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</si>
  <si>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</si>
  <si>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</si>
  <si>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</si>
  <si>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</si>
  <si>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</si>
  <si>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</si>
  <si>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</si>
  <si>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</si>
  <si>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</si>
  <si>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</si>
  <si>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</si>
  <si>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</si>
  <si>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</si>
  <si>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</si>
  <si>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</si>
  <si>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</si>
  <si>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</si>
  <si>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</si>
  <si>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</si>
  <si>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</si>
  <si>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</si>
  <si>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</si>
  <si>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</si>
  <si>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</si>
  <si>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</si>
  <si>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</si>
  <si>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</si>
  <si>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</si>
  <si>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</si>
  <si>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</si>
  <si>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</si>
  <si>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</si>
  <si>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</si>
  <si>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</si>
  <si>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</si>
  <si>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</si>
  <si>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</si>
  <si>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</si>
  <si>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</si>
  <si>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</si>
  <si>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</si>
  <si>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</si>
  <si>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</si>
  <si>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</si>
  <si>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</si>
  <si>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</si>
  <si>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</si>
  <si>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</si>
  <si>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</si>
  <si>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</si>
  <si>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</si>
  <si>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</si>
  <si>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</si>
  <si>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</si>
  <si>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</si>
  <si>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</si>
  <si>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</si>
  <si>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</si>
  <si>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</si>
  <si>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</si>
  <si>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</si>
  <si>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</si>
  <si>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</si>
  <si>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</si>
  <si>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</si>
  <si>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</si>
  <si>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</si>
  <si>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</si>
  <si>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</si>
  <si>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</si>
  <si>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</si>
  <si>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</si>
  <si>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</si>
  <si>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</si>
  <si>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</si>
  <si>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</si>
  <si>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</si>
  <si>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</si>
  <si>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</si>
  <si>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</si>
  <si>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</si>
  <si>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</si>
  <si>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</si>
  <si>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</si>
  <si>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</si>
  <si>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</si>
  <si>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</si>
  <si>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</si>
  <si>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</si>
  <si>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</si>
  <si>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</si>
  <si>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</si>
  <si>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</si>
  <si>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</si>
  <si>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</si>
  <si>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</si>
  <si>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</si>
  <si>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</si>
  <si>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</si>
  <si>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</si>
  <si>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</si>
  <si>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</si>
  <si>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</si>
  <si>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</si>
  <si>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</si>
  <si>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</si>
  <si>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</si>
  <si>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</si>
  <si>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</si>
  <si>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</si>
  <si>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</si>
  <si>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</si>
  <si>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</si>
  <si>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</si>
  <si>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</si>
  <si>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</si>
  <si>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</si>
  <si>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</si>
  <si>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</si>
  <si>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</si>
  <si>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</si>
  <si>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</si>
  <si>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</si>
  <si>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</si>
  <si>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</si>
  <si>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</si>
  <si>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</si>
  <si>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</si>
  <si>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</si>
  <si>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</si>
  <si>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</si>
  <si>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</si>
  <si>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</si>
  <si>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</si>
  <si>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</si>
  <si>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</si>
  <si>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</si>
  <si>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</si>
  <si>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</si>
  <si>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</si>
  <si>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</si>
  <si>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</si>
  <si>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</si>
  <si>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</si>
  <si>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</si>
  <si>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</si>
  <si>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</si>
  <si>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</si>
  <si>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</si>
  <si>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</si>
  <si>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</si>
  <si>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</si>
  <si>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</si>
  <si>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</si>
  <si>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</si>
  <si>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</si>
  <si>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</si>
  <si>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</si>
  <si>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</si>
  <si>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</si>
  <si>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</si>
  <si>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</si>
  <si>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</si>
  <si>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</si>
  <si>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</si>
  <si>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</si>
  <si>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</si>
  <si>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</si>
  <si>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</si>
  <si>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</si>
  <si>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</si>
  <si>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</si>
  <si>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</si>
  <si>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</si>
  <si>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</si>
  <si>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</si>
  <si>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</si>
  <si>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</si>
  <si>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</si>
  <si>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</si>
  <si>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</si>
  <si>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</si>
  <si>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</si>
  <si>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</si>
  <si>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</si>
  <si>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</si>
  <si>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</si>
  <si>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</si>
  <si>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</si>
  <si>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</si>
  <si>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</si>
  <si>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</si>
  <si>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</si>
  <si>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</si>
  <si>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</si>
  <si>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</si>
  <si>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</si>
  <si>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</si>
  <si>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</si>
  <si>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</si>
  <si>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</si>
  <si>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</si>
  <si>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</si>
  <si>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</si>
  <si>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</si>
  <si>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</si>
  <si>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</si>
  <si>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</si>
  <si>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</si>
  <si>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</si>
  <si>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</si>
  <si>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</si>
  <si>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</si>
  <si>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</si>
  <si>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</si>
  <si>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</si>
  <si>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</si>
  <si>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</si>
  <si>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</si>
  <si>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</si>
  <si>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</si>
  <si>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</si>
  <si>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</si>
  <si>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</si>
  <si>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</si>
  <si>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</si>
  <si>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</si>
  <si>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</si>
  <si>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</si>
  <si>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</si>
  <si>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</si>
  <si>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</si>
  <si>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</si>
  <si>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</si>
  <si>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</si>
  <si>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</si>
  <si>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</si>
  <si>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</si>
  <si>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</si>
  <si>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</si>
  <si>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</si>
  <si>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</si>
  <si>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</si>
  <si>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</si>
  <si>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</si>
  <si>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</si>
  <si>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</si>
  <si>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</si>
  <si>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</si>
  <si>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</si>
  <si>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</si>
  <si>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</si>
  <si>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</si>
  <si>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</si>
  <si>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</si>
  <si>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</si>
  <si>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</si>
  <si>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</si>
  <si>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</si>
  <si>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</si>
  <si>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</si>
  <si>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</si>
  <si>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</si>
  <si>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</si>
  <si>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</si>
  <si>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</si>
  <si>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</si>
  <si>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</si>
  <si>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</si>
  <si>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</si>
  <si>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</si>
  <si>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</si>
  <si>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</si>
  <si>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</si>
  <si>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</si>
  <si>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</si>
  <si>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</si>
  <si>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</si>
  <si>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</si>
  <si>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</si>
  <si>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</si>
  <si>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</si>
  <si>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</si>
  <si>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</si>
  <si>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</si>
  <si>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</si>
  <si>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</si>
  <si>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</si>
  <si>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</si>
  <si>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</si>
  <si>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</si>
  <si>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</si>
  <si>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</si>
  <si>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</si>
  <si>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</si>
  <si>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</si>
  <si>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</si>
  <si>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</si>
  <si>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</si>
  <si>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</si>
  <si>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</si>
  <si>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</si>
  <si>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</si>
  <si>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</si>
  <si>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</si>
  <si>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</si>
  <si>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</si>
  <si>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</si>
  <si>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</si>
  <si>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</si>
  <si>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</si>
  <si>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</si>
  <si>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</si>
  <si>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</si>
  <si>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</si>
  <si>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</si>
  <si>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</si>
  <si>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</si>
  <si>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</si>
  <si>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</si>
  <si>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</si>
  <si>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</si>
  <si>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</si>
  <si>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</si>
  <si>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</si>
  <si>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</si>
  <si>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</si>
  <si>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</si>
  <si>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</si>
  <si>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</si>
  <si>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</si>
  <si>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</si>
  <si>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</si>
  <si>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</si>
  <si>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</si>
  <si>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</si>
  <si>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</si>
  <si>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</si>
  <si>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</si>
  <si>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</si>
  <si>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</si>
  <si>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</si>
  <si>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</si>
  <si>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</si>
  <si>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</si>
  <si>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</si>
  <si>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</si>
  <si>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</si>
  <si>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</si>
  <si>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</si>
  <si>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</si>
  <si>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</si>
  <si>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</si>
  <si>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</si>
  <si>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</si>
  <si>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</si>
  <si>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</si>
  <si>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</si>
  <si>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</si>
  <si>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</si>
  <si>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</si>
  <si>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</si>
  <si>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</si>
  <si>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</si>
  <si>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</si>
  <si>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</si>
  <si>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</si>
  <si>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</si>
  <si>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</si>
  <si>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</si>
  <si>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</si>
  <si>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</si>
  <si>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</si>
  <si>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</si>
  <si>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</si>
  <si>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</si>
  <si>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</si>
  <si>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</si>
  <si>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</si>
  <si>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</si>
  <si>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</si>
  <si>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</si>
  <si>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</si>
  <si>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</si>
  <si>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</si>
  <si>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</si>
  <si>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</si>
  <si>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</si>
  <si>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</si>
  <si>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</si>
  <si>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</si>
  <si>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</si>
  <si>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</si>
  <si>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</si>
  <si>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</si>
  <si>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</si>
  <si>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</si>
  <si>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</si>
  <si>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</si>
  <si>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</si>
  <si>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</si>
  <si>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</si>
  <si>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</si>
  <si>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</si>
  <si>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</si>
  <si>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</si>
  <si>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</si>
  <si>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</si>
  <si>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</si>
  <si>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</si>
  <si>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</si>
  <si>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</si>
  <si>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</si>
  <si>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</si>
  <si>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</si>
  <si>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</si>
  <si>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</si>
  <si>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</si>
  <si>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</si>
  <si>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</si>
  <si>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</si>
  <si>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</si>
  <si>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</si>
  <si>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</si>
  <si>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</si>
  <si>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</si>
  <si>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</si>
  <si>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</si>
  <si>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</si>
  <si>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</si>
  <si>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</si>
  <si>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</si>
  <si>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</si>
  <si>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</si>
  <si>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</si>
  <si>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</si>
  <si>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</si>
  <si>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</si>
  <si>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</si>
  <si>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</si>
  <si>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</si>
  <si>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</si>
  <si>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</si>
  <si>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</si>
  <si>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</si>
  <si>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</si>
  <si>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</si>
  <si>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</si>
  <si>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</si>
  <si>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</si>
  <si>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</si>
  <si>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</si>
  <si>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</si>
  <si>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</si>
  <si>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</si>
  <si>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</si>
  <si>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</si>
  <si>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</si>
  <si>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</si>
  <si>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</si>
  <si>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</si>
  <si>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</si>
  <si>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</si>
  <si>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</si>
  <si>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</si>
  <si>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</si>
  <si>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</si>
  <si>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</si>
  <si>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</si>
  <si>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</si>
  <si>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</si>
  <si>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</si>
  <si>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</si>
  <si>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</si>
  <si>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</si>
  <si>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</si>
  <si>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</si>
  <si>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</si>
  <si>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</si>
  <si>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</si>
  <si>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</si>
  <si>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</si>
  <si>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</si>
  <si>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</si>
  <si>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</si>
  <si>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</si>
  <si>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</si>
  <si>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</si>
  <si>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</si>
  <si>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</si>
  <si>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</si>
  <si>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</si>
  <si>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</si>
  <si>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</si>
  <si>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</si>
  <si>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</si>
  <si>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</si>
  <si>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</si>
  <si>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</si>
  <si>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</si>
  <si>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</si>
  <si>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</si>
  <si>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</si>
  <si>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</si>
  <si>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</si>
  <si>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</si>
  <si>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</si>
  <si>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</si>
  <si>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</si>
  <si>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</si>
  <si>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</si>
  <si>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</si>
  <si>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</si>
  <si>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</si>
  <si>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</si>
  <si>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</si>
  <si>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</si>
  <si>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</si>
  <si>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</si>
  <si>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</si>
  <si>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</si>
  <si>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</si>
  <si>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</si>
  <si>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</si>
  <si>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</si>
  <si>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</si>
  <si>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</si>
  <si>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</si>
  <si>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</si>
  <si>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</si>
  <si>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</si>
  <si>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</si>
  <si>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</si>
  <si>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</si>
  <si>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</si>
  <si>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</si>
  <si>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</si>
  <si>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</si>
  <si>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</si>
  <si>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</si>
  <si>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</si>
  <si>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</si>
  <si>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</si>
  <si>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</si>
  <si>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</si>
  <si>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</si>
  <si>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</si>
  <si>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</si>
  <si>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</si>
  <si>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</si>
  <si>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</si>
  <si>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</si>
  <si>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</si>
  <si>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</si>
  <si>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</si>
  <si>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</si>
  <si>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</si>
  <si>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</si>
  <si>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</si>
  <si>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</si>
  <si>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</si>
  <si>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</si>
  <si>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</si>
  <si>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</si>
  <si>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</si>
  <si>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</si>
  <si>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</si>
  <si>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</si>
  <si>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</si>
  <si>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</si>
  <si>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</si>
  <si>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</si>
  <si>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</si>
  <si>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</si>
  <si>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</si>
  <si>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</si>
  <si>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</si>
  <si>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</si>
  <si>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</si>
  <si>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</si>
  <si>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</si>
  <si>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</si>
  <si>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</si>
  <si>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</si>
  <si>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</si>
  <si>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</si>
  <si>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</si>
  <si>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</si>
  <si>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</si>
  <si>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</si>
  <si>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</si>
  <si>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</si>
  <si>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</si>
  <si>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</si>
  <si>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</si>
  <si>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</si>
  <si>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</si>
  <si>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</si>
  <si>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</si>
  <si>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</si>
  <si>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</si>
  <si>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</si>
  <si>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</si>
  <si>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</si>
  <si>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</si>
  <si>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</si>
  <si>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</si>
  <si>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</si>
  <si>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</si>
  <si>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</si>
  <si>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</si>
  <si>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</si>
  <si>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</si>
  <si>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</si>
  <si>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</si>
  <si>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</si>
  <si>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</si>
  <si>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</si>
  <si>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</si>
  <si>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</si>
  <si>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</si>
  <si>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</si>
  <si>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</si>
  <si>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</si>
  <si>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</si>
  <si>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</si>
  <si>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</si>
  <si>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</si>
  <si>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</si>
  <si>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</si>
  <si>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</si>
  <si>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</si>
  <si>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</si>
  <si>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</si>
  <si>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</si>
  <si>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</si>
  <si>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</si>
  <si>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</si>
  <si>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</si>
  <si>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</si>
  <si>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</si>
  <si>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</si>
  <si>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</si>
  <si>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</si>
  <si>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</si>
  <si>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</si>
  <si>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</si>
  <si>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</si>
  <si>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</si>
  <si>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</si>
  <si>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</si>
  <si>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</si>
  <si>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</si>
  <si>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</si>
  <si>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</si>
  <si>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</si>
  <si>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</si>
  <si>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</si>
  <si>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</si>
  <si>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</si>
  <si>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</si>
  <si>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</si>
  <si>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</si>
  <si>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</si>
  <si>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</si>
  <si>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</si>
  <si>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</si>
  <si>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</si>
  <si>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</si>
  <si>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</si>
  <si>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</si>
  <si>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</si>
  <si>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</si>
  <si>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</si>
  <si>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</si>
  <si>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</si>
  <si>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</si>
  <si>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</si>
  <si>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</si>
  <si>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</si>
  <si>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</si>
  <si>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</si>
  <si>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</si>
  <si>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</si>
  <si>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</si>
  <si>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</si>
  <si>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</si>
  <si>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</si>
  <si>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</si>
  <si>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</si>
  <si>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</si>
  <si>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</si>
  <si>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</si>
  <si>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</si>
  <si>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</si>
  <si>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</si>
  <si>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</si>
  <si>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</si>
  <si>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</si>
  <si>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</si>
  <si>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</si>
  <si>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</si>
  <si>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</si>
  <si>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</si>
  <si>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</si>
  <si>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</si>
  <si>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</si>
  <si>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</si>
  <si>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</si>
  <si>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</si>
  <si>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</si>
  <si>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</si>
  <si>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</si>
  <si>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</si>
  <si>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</si>
  <si>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</si>
  <si>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</si>
  <si>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</si>
  <si>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</si>
  <si>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</si>
  <si>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</si>
  <si>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</si>
  <si>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</si>
  <si>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</si>
  <si>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</si>
  <si>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</si>
  <si>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</si>
  <si>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</si>
  <si>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</si>
  <si>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</si>
  <si>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</si>
  <si>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</si>
  <si>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</si>
  <si>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</si>
  <si>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</si>
  <si>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</si>
  <si>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</si>
  <si>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</si>
  <si>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</si>
  <si>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</si>
  <si>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</si>
  <si>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</si>
  <si>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</si>
  <si>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</si>
  <si>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</si>
  <si>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</si>
  <si>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</si>
  <si>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</si>
  <si>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</si>
  <si>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</si>
  <si>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</si>
  <si>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</si>
  <si>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</si>
  <si>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</si>
  <si>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</si>
  <si>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</si>
  <si>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</si>
  <si>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</si>
  <si>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</si>
  <si>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</si>
  <si>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</si>
  <si>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</si>
  <si>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</si>
  <si>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</si>
  <si>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</si>
  <si>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</si>
  <si>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</si>
  <si>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</si>
  <si>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</si>
  <si>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</si>
  <si>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</si>
  <si>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</si>
  <si>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</si>
  <si>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</si>
  <si>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</si>
  <si>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</si>
  <si>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</si>
  <si>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</si>
  <si>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</si>
  <si>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</si>
  <si>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</si>
  <si>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</si>
  <si>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</si>
  <si>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</si>
  <si>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</si>
  <si>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</si>
  <si>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</si>
  <si>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</si>
  <si>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</si>
  <si>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</si>
  <si>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</si>
  <si>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</si>
  <si>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</si>
  <si>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</si>
  <si>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</si>
  <si>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</si>
  <si>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</si>
  <si>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</si>
  <si>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</si>
  <si>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</si>
  <si>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</si>
  <si>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</si>
  <si>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</si>
  <si>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</si>
  <si>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</si>
  <si>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</si>
  <si>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</si>
  <si>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</si>
  <si>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</si>
  <si>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</si>
  <si>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</si>
  <si>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</si>
  <si>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</si>
  <si>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</si>
  <si>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</si>
  <si>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</si>
  <si>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</si>
  <si>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</si>
  <si>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</si>
  <si>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</si>
  <si>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</si>
  <si>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</si>
  <si>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</si>
  <si>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</si>
  <si>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</si>
  <si>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</si>
  <si>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</si>
  <si>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</si>
  <si>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</si>
  <si>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</si>
  <si>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</si>
  <si>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</si>
  <si>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</si>
  <si>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</si>
  <si>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</si>
  <si>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</si>
  <si>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</si>
  <si>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</si>
  <si>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</si>
  <si>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</si>
  <si>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</si>
  <si>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</si>
  <si>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</si>
  <si>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</si>
  <si>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</si>
  <si>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</si>
  <si>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</si>
  <si>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</si>
  <si>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</si>
  <si>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</si>
  <si>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</si>
  <si>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</si>
  <si>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</si>
  <si>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</si>
  <si>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</si>
  <si>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</si>
  <si>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</si>
  <si>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</si>
  <si>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</si>
  <si>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</si>
  <si>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</si>
  <si>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</si>
  <si>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</si>
  <si>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</si>
  <si>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</si>
  <si>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</si>
  <si>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</si>
  <si>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</si>
  <si>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</si>
  <si>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</si>
  <si>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</si>
  <si>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</si>
  <si>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</si>
  <si>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</si>
  <si>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</si>
  <si>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</si>
  <si>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</si>
  <si>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</si>
  <si>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</si>
  <si>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</si>
  <si>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</si>
  <si>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</si>
  <si>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</si>
  <si>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</si>
  <si>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</si>
  <si>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</si>
  <si>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</si>
  <si>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</si>
  <si>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</si>
  <si>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</si>
  <si>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</si>
  <si>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</si>
  <si>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</si>
  <si>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</si>
  <si>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</si>
  <si>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</si>
  <si>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</si>
  <si>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</si>
  <si>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</si>
  <si>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</si>
  <si>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</si>
  <si>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</si>
  <si>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</si>
  <si>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</si>
  <si>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</si>
  <si>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</si>
  <si>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</si>
  <si>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</si>
  <si>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</si>
  <si>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</si>
  <si>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</si>
  <si>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</si>
  <si>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</si>
  <si>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</si>
  <si>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</si>
  <si>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</si>
  <si>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</si>
  <si>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</si>
  <si>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</si>
  <si>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</si>
  <si>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</si>
  <si>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</si>
  <si>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</si>
  <si>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</si>
  <si>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</si>
  <si>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</si>
  <si>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</si>
  <si>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</si>
  <si>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</si>
  <si>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</si>
  <si>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</si>
  <si>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</si>
  <si>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</si>
  <si>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</si>
  <si>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</si>
  <si>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</si>
  <si>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</si>
  <si>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</si>
  <si>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</si>
  <si>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</si>
  <si>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</si>
  <si>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</si>
  <si>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</si>
  <si>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</si>
  <si>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</si>
  <si>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</si>
  <si>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</si>
  <si>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</si>
  <si>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</si>
  <si>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</si>
  <si>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</si>
  <si>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</si>
  <si>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</si>
  <si>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</si>
  <si>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</si>
  <si>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</si>
  <si>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</si>
  <si>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</si>
  <si>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</si>
  <si>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</si>
  <si>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</si>
  <si>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</si>
  <si>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</si>
  <si>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</si>
  <si>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</si>
  <si>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</si>
  <si>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</si>
  <si>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</si>
  <si>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</si>
  <si>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</si>
  <si>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</si>
  <si>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</si>
  <si>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</si>
  <si>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</si>
  <si>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</si>
  <si>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</si>
  <si>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</si>
  <si>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</si>
  <si>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</si>
  <si>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</si>
  <si>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</si>
  <si>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</si>
  <si>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</si>
  <si>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</si>
  <si>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</si>
  <si>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</si>
  <si>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</si>
  <si>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</si>
  <si>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</si>
  <si>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</si>
  <si>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</si>
  <si>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</si>
  <si>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</si>
  <si>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</si>
  <si>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</si>
  <si>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</si>
  <si>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</si>
  <si>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</si>
  <si>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</si>
  <si>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</si>
  <si>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</si>
  <si>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</si>
  <si>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</si>
  <si>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</si>
  <si>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</si>
  <si>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</si>
  <si>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</si>
  <si>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</si>
  <si>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</si>
  <si>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</si>
  <si>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</si>
  <si>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</si>
  <si>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</si>
  <si>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</si>
  <si>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</si>
  <si>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</si>
  <si>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</si>
  <si>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</si>
  <si>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</si>
  <si>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</si>
  <si>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</si>
  <si>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</si>
  <si>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</si>
  <si>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</si>
  <si>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</si>
  <si>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</si>
  <si>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</si>
  <si>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</si>
  <si>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</si>
  <si>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</si>
  <si>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</si>
  <si>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</si>
  <si>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</si>
  <si>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</si>
  <si>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</si>
  <si>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</si>
  <si>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</si>
  <si>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</si>
  <si>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</si>
  <si>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</si>
  <si>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</si>
  <si>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</si>
  <si>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</si>
  <si>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</si>
  <si>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</si>
  <si>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</si>
  <si>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</si>
  <si>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</si>
  <si>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</si>
  <si>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</si>
  <si>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</si>
  <si>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</si>
  <si>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</si>
  <si>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</si>
  <si>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</si>
  <si>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</si>
  <si>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</si>
  <si>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</si>
  <si>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</si>
  <si>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</si>
  <si>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</si>
  <si>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</si>
  <si>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</si>
  <si>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</si>
  <si>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</si>
  <si>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</si>
  <si>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</si>
  <si>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</si>
  <si>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</si>
  <si>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</si>
  <si>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</si>
  <si>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</si>
  <si>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</si>
  <si>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</si>
  <si>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</si>
  <si>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</si>
  <si>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</si>
  <si>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</si>
  <si>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</si>
  <si>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</si>
  <si>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</si>
  <si>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</si>
  <si>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</si>
  <si>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</si>
  <si>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</si>
  <si>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</si>
  <si>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</si>
  <si>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</si>
  <si>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</si>
  <si>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</si>
  <si>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</si>
  <si>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</si>
  <si>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</si>
  <si>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</si>
  <si>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</si>
  <si>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</si>
  <si>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</si>
  <si>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</si>
  <si>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</si>
  <si>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</si>
  <si>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</si>
  <si>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</si>
  <si>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</si>
  <si>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</si>
  <si>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</si>
  <si>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</si>
  <si>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</si>
  <si>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</si>
  <si>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</si>
  <si>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</si>
  <si>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</si>
  <si>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</si>
  <si>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</si>
  <si>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</si>
  <si>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</si>
  <si>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</si>
  <si>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</si>
  <si>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</si>
  <si>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</si>
  <si>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</si>
  <si>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</si>
  <si>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</si>
  <si>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</si>
  <si>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</si>
  <si>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</si>
  <si>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</si>
  <si>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</si>
  <si>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</si>
  <si>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</si>
  <si>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</si>
  <si>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</si>
  <si>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</si>
  <si>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</si>
  <si>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</si>
  <si>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</si>
  <si>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</si>
  <si>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</si>
  <si>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</si>
  <si>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</si>
  <si>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</si>
  <si>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</si>
  <si>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</si>
  <si>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</si>
  <si>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</si>
  <si>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</si>
  <si>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</si>
  <si>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</si>
  <si>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</si>
  <si>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</si>
  <si>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</si>
  <si>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</si>
  <si>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</si>
  <si>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</si>
  <si>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</si>
  <si>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</si>
  <si>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</si>
  <si>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</si>
  <si>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</si>
  <si>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</si>
  <si>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</si>
  <si>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</si>
  <si>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</si>
  <si>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</si>
  <si>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</si>
  <si>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</si>
  <si>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</si>
  <si>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</si>
  <si>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</si>
  <si>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</si>
  <si>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</si>
  <si>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</si>
  <si>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</si>
  <si>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</si>
  <si>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</si>
  <si>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</si>
  <si>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</si>
  <si>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</si>
  <si>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</si>
  <si>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</si>
  <si>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</si>
  <si>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</si>
  <si>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</si>
  <si>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</si>
  <si>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</si>
  <si>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</si>
  <si>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</si>
  <si>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</si>
  <si>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</si>
  <si>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</si>
  <si>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</si>
  <si>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</si>
  <si>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</si>
  <si>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</si>
  <si>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</si>
  <si>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</si>
  <si>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</si>
  <si>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</si>
  <si>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</si>
  <si>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</si>
  <si>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</si>
  <si>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</si>
  <si>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</si>
  <si>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</si>
  <si>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</si>
  <si>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</si>
  <si>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</si>
  <si>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</si>
  <si>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</si>
  <si>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</si>
  <si>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</si>
  <si>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</si>
  <si>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</si>
  <si>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</si>
  <si>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</si>
  <si>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</si>
  <si>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</si>
  <si>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</si>
  <si>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</si>
  <si>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</si>
  <si>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</si>
  <si>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</si>
  <si>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</si>
  <si>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</si>
  <si>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</si>
  <si>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</si>
  <si>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</si>
  <si>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</si>
  <si>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</si>
  <si>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</si>
  <si>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</si>
  <si>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</si>
  <si>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</si>
  <si>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</si>
  <si>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</si>
  <si>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</si>
  <si>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</si>
  <si>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</si>
  <si>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</si>
  <si>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</si>
  <si>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</si>
  <si>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</si>
  <si>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</si>
  <si>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</si>
  <si>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</si>
  <si>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</si>
  <si>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</si>
  <si>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</si>
  <si>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</si>
  <si>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</si>
  <si>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</si>
  <si>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</si>
  <si>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</si>
  <si>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</si>
  <si>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</si>
  <si>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</si>
  <si>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</si>
  <si>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</si>
  <si>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</si>
  <si>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</si>
  <si>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</si>
  <si>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</si>
  <si>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</si>
  <si>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</si>
  <si>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</si>
  <si>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</si>
  <si>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</si>
  <si>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</si>
  <si>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</si>
  <si>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</si>
  <si>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</si>
  <si>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</si>
  <si>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</si>
  <si>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</si>
  <si>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</si>
  <si>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</si>
  <si>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</si>
  <si>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</si>
  <si>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</si>
  <si>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</si>
  <si>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</si>
  <si>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</si>
  <si>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</si>
  <si>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</si>
  <si>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</si>
  <si>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</si>
  <si>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</si>
  <si>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</si>
  <si>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</si>
  <si>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</si>
  <si>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</si>
  <si>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</si>
  <si>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</si>
  <si>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</si>
  <si>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</si>
  <si>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</si>
  <si>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</si>
  <si>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</si>
  <si>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</si>
  <si>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</si>
  <si>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</si>
  <si>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</si>
  <si>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</si>
  <si>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</si>
  <si>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</si>
  <si>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</si>
  <si>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</si>
  <si>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</si>
  <si>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</si>
  <si>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</si>
  <si>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</si>
  <si>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</si>
  <si>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</si>
  <si>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</si>
  <si>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</si>
  <si>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</si>
  <si>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</si>
  <si>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</si>
  <si>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</si>
  <si>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</si>
  <si>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</si>
  <si>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</si>
  <si>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</si>
  <si>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</si>
  <si>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</si>
  <si>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</si>
  <si>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</si>
  <si>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</si>
  <si>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</si>
  <si>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</si>
  <si>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</si>
  <si>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</si>
  <si>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</si>
  <si>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</si>
  <si>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</si>
  <si>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</si>
  <si>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</si>
  <si>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</si>
  <si>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</si>
  <si>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</si>
  <si>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</si>
  <si>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</si>
  <si>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</si>
  <si>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</si>
  <si>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</si>
  <si>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</si>
  <si>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</si>
  <si>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</si>
  <si>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</si>
  <si>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</si>
  <si>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</si>
  <si>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</si>
  <si>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</si>
  <si>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</si>
  <si>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</si>
  <si>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</si>
  <si>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</si>
  <si>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</si>
  <si>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</si>
  <si>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</si>
  <si>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</si>
  <si>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</si>
  <si>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</si>
  <si>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</si>
  <si>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</si>
  <si>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</si>
  <si>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</si>
  <si>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</si>
  <si>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</si>
  <si>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</si>
  <si>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</si>
  <si>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</si>
  <si>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</si>
  <si>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</si>
  <si>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</si>
  <si>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</si>
  <si>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</si>
  <si>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</si>
  <si>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</si>
  <si>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</si>
  <si>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</si>
  <si>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</si>
  <si>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</si>
  <si>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</si>
  <si>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</si>
  <si>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</si>
  <si>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</si>
  <si>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</si>
  <si>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</si>
  <si>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</si>
  <si>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</si>
  <si>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</si>
  <si>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</si>
  <si>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</si>
  <si>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</si>
  <si>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</si>
  <si>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</si>
  <si>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</si>
  <si>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</si>
  <si>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</si>
  <si>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</si>
  <si>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</si>
  <si>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</si>
  <si>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</si>
  <si>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</si>
  <si>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</si>
  <si>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</si>
  <si>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</si>
  <si>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</si>
  <si>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</si>
  <si>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</si>
  <si>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</si>
  <si>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</si>
  <si>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</si>
  <si>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</si>
  <si>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</si>
  <si>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</si>
  <si>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</si>
  <si>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</si>
  <si>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</si>
  <si>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</si>
  <si>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</si>
  <si>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</si>
  <si>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</si>
  <si>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</si>
  <si>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</si>
  <si>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</si>
  <si>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</si>
  <si>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</si>
  <si>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</si>
  <si>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</si>
  <si>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</si>
  <si>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</si>
  <si>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</si>
  <si>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</si>
  <si>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</si>
  <si>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</si>
  <si>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</si>
  <si>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</si>
  <si>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</si>
  <si>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</si>
  <si>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</si>
  <si>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</si>
  <si>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</si>
  <si>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</si>
  <si>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</si>
  <si>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</si>
  <si>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</si>
  <si>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</si>
  <si>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</si>
  <si>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</si>
  <si>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</si>
  <si>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</si>
  <si>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</si>
  <si>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</si>
  <si>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</si>
  <si>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</si>
  <si>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</si>
  <si>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</si>
  <si>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</si>
  <si>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</si>
  <si>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</si>
  <si>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</si>
  <si>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</si>
  <si>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</si>
  <si>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</si>
  <si>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</si>
  <si>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</si>
  <si>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</si>
  <si>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</si>
  <si>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</si>
  <si>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</si>
  <si>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</si>
  <si>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</si>
  <si>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</si>
  <si>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</si>
  <si>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</si>
  <si>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</si>
  <si>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</si>
  <si>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</si>
  <si>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</si>
  <si>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</si>
  <si>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</si>
  <si>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</si>
  <si>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</si>
  <si>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</si>
  <si>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</si>
  <si>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</si>
  <si>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</si>
  <si>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</si>
  <si>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</si>
  <si>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</si>
  <si>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</si>
  <si>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</si>
  <si>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</si>
  <si>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</si>
  <si>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</si>
  <si>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</si>
  <si>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</si>
  <si>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</si>
  <si>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</si>
  <si>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</si>
  <si>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</si>
  <si>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</si>
  <si>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</si>
  <si>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</si>
  <si>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</si>
  <si>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</si>
  <si>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</si>
  <si>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</si>
  <si>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</si>
  <si>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</si>
  <si>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</si>
  <si>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</si>
  <si>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</si>
  <si>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</si>
  <si>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</si>
  <si>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</si>
  <si>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</si>
  <si>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</si>
  <si>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</si>
  <si>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</si>
  <si>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</si>
  <si>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</si>
  <si>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</si>
  <si>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</si>
  <si>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</si>
  <si>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</si>
  <si>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</si>
  <si>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</si>
  <si>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</si>
  <si>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</si>
  <si>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</si>
  <si>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</si>
  <si>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</si>
  <si>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</si>
  <si>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</si>
  <si>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</si>
  <si>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</si>
  <si>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</si>
  <si>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</si>
  <si>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</si>
  <si>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</si>
  <si>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</si>
  <si>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</si>
  <si>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</si>
  <si>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</si>
  <si>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</si>
  <si>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</si>
  <si>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</si>
  <si>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</si>
  <si>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</si>
  <si>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</si>
  <si>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</si>
  <si>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</si>
  <si>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</si>
  <si>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</si>
  <si>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</si>
  <si>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</si>
  <si>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</si>
  <si>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</si>
  <si>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</si>
  <si>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</si>
  <si>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</si>
  <si>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</si>
  <si>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</si>
  <si>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</si>
  <si>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</si>
  <si>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</si>
  <si>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</si>
  <si>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</si>
  <si>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</si>
  <si>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</si>
  <si>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</si>
  <si>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</si>
  <si>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</si>
  <si>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</si>
  <si>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</si>
  <si>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</si>
  <si>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</si>
  <si>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</si>
  <si>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</si>
  <si>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</si>
  <si>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</si>
  <si>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</si>
  <si>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</si>
  <si>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</si>
  <si>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</si>
  <si>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</si>
  <si>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</si>
  <si>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</si>
  <si>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</si>
  <si>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</si>
  <si>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</si>
  <si>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</si>
  <si>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</si>
  <si>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</si>
  <si>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</si>
  <si>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</si>
  <si>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</si>
  <si>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</si>
  <si>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</si>
  <si>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</si>
  <si>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</si>
  <si>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</si>
  <si>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</si>
  <si>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</si>
  <si>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</si>
  <si>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</si>
  <si>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</si>
  <si>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</si>
  <si>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</si>
  <si>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</si>
  <si>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</si>
  <si>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</si>
  <si>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</si>
  <si>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</si>
  <si>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</si>
  <si>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</si>
  <si>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</si>
  <si>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</si>
  <si>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</si>
  <si>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</si>
  <si>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</si>
  <si>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</si>
  <si>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</si>
  <si>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</si>
  <si>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</si>
  <si>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</si>
  <si>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</si>
  <si>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</si>
  <si>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</si>
  <si>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</si>
  <si>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</si>
  <si>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</si>
  <si>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</si>
  <si>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</si>
  <si>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</si>
  <si>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</si>
  <si>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</si>
  <si>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</si>
  <si>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</si>
  <si>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</si>
  <si>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</si>
  <si>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</si>
  <si>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</si>
  <si>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</si>
  <si>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</si>
  <si>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</si>
  <si>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</si>
  <si>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</si>
  <si>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</si>
  <si>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</si>
  <si>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</si>
  <si>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</si>
  <si>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</si>
  <si>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</si>
  <si>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</si>
  <si>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</si>
  <si>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</si>
  <si>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</si>
  <si>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</si>
  <si>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</si>
  <si>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</si>
  <si>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</si>
  <si>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</si>
  <si>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</si>
  <si>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</si>
  <si>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</si>
  <si>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</si>
  <si>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</si>
  <si>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</si>
  <si>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</si>
  <si>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</si>
  <si>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</si>
  <si>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</si>
  <si>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</si>
  <si>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</si>
  <si>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</si>
  <si>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</si>
  <si>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</si>
  <si>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</si>
  <si>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</si>
  <si>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</si>
  <si>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</si>
  <si>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</si>
  <si>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</si>
  <si>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</si>
  <si>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</si>
  <si>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</si>
  <si>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</si>
  <si>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</si>
  <si>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</si>
  <si>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</si>
  <si>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</si>
  <si>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</si>
  <si>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</si>
  <si>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</si>
  <si>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</si>
  <si>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</si>
  <si>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</si>
  <si>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</si>
  <si>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</si>
  <si>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</si>
  <si>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</si>
  <si>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</si>
  <si>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</si>
  <si>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</si>
  <si>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</si>
  <si>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</si>
  <si>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</si>
  <si>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</si>
  <si>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</si>
  <si>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</si>
  <si>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</si>
  <si>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</si>
  <si>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</si>
  <si>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</si>
  <si>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</si>
  <si>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</si>
  <si>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</si>
  <si>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</si>
  <si>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</si>
  <si>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</si>
  <si>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</si>
  <si>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</si>
  <si>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</si>
  <si>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</si>
  <si>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</si>
  <si>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</si>
  <si>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</si>
  <si>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</si>
  <si>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</si>
  <si>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</si>
  <si>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</si>
  <si>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</si>
  <si>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</si>
  <si>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</si>
  <si>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</si>
  <si>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</si>
  <si>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</si>
  <si>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</si>
  <si>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</si>
  <si>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</si>
  <si>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</si>
  <si>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</si>
  <si>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</si>
  <si>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</si>
  <si>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</si>
  <si>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</si>
  <si>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</si>
  <si>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</si>
  <si>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</si>
  <si>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</si>
  <si>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</si>
  <si>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</si>
  <si>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</si>
  <si>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</si>
  <si>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</si>
  <si>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</si>
  <si>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</si>
  <si>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</si>
  <si>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</si>
  <si>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</si>
  <si>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</si>
  <si>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</si>
  <si>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</si>
  <si>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</si>
  <si>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</si>
  <si>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</si>
  <si>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</si>
  <si>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</si>
  <si>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</si>
  <si>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</si>
  <si>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</si>
  <si>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</si>
  <si>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</si>
  <si>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</si>
  <si>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</si>
  <si>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</si>
  <si>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</si>
  <si>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</si>
  <si>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</si>
  <si>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</si>
  <si>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</si>
  <si>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</si>
  <si>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</si>
  <si>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</si>
  <si>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</si>
  <si>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</si>
  <si>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</si>
  <si>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</si>
  <si>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</si>
  <si>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</si>
  <si>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</si>
  <si>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</si>
  <si>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</si>
  <si>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</si>
  <si>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</si>
  <si>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</si>
  <si>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</si>
  <si>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</si>
  <si>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</si>
  <si>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</si>
  <si>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</si>
  <si>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</si>
  <si>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</si>
  <si>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</si>
  <si>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</si>
  <si>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</si>
  <si>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</si>
  <si>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</si>
  <si>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</si>
  <si>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</si>
  <si>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</si>
  <si>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</si>
  <si>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</si>
  <si>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</si>
  <si>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</si>
  <si>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</si>
  <si>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</si>
  <si>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</si>
  <si>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</si>
  <si>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</si>
  <si>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</si>
  <si>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</si>
  <si>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</si>
  <si>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</si>
  <si>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</si>
  <si>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</si>
  <si>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</si>
  <si>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</si>
  <si>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</si>
  <si>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</si>
  <si>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</si>
  <si>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</si>
  <si>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</si>
  <si>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</si>
  <si>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</si>
  <si>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</si>
  <si>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</si>
  <si>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</si>
  <si>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</si>
  <si>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</si>
  <si>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</si>
  <si>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</si>
  <si>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</si>
  <si>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</si>
  <si>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</si>
  <si>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</si>
  <si>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</si>
  <si>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</si>
  <si>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</si>
  <si>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</si>
  <si>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</si>
  <si>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</si>
  <si>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</si>
  <si>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</si>
  <si>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</si>
  <si>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</si>
  <si>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</si>
  <si>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</si>
  <si>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</si>
  <si>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</si>
  <si>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</si>
  <si>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</si>
  <si>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</si>
  <si>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</si>
  <si>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</si>
  <si>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</si>
  <si>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</si>
  <si>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</si>
  <si>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</si>
  <si>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</si>
  <si>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</si>
  <si>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</si>
  <si>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</si>
  <si>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</si>
  <si>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</si>
  <si>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</si>
  <si>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</si>
  <si>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</si>
  <si>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</si>
  <si>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</si>
  <si>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</si>
  <si>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</si>
  <si>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</si>
  <si>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</si>
  <si>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</si>
  <si>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</si>
  <si>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</si>
  <si>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</si>
  <si>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</si>
  <si>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</si>
  <si>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</si>
  <si>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</si>
  <si>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</si>
  <si>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</si>
  <si>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</si>
  <si>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</si>
  <si>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</si>
  <si>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</si>
  <si>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</si>
  <si>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</si>
  <si>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</si>
  <si>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</si>
  <si>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</si>
  <si>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</si>
  <si>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</si>
  <si>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</si>
  <si>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</si>
  <si>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</si>
  <si>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</si>
  <si>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</si>
  <si>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</si>
  <si>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</si>
  <si>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</si>
  <si>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</si>
  <si>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</si>
  <si>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</si>
  <si>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</si>
  <si>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</si>
  <si>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</si>
  <si>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</si>
  <si>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</si>
  <si>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</si>
  <si>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</si>
  <si>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</si>
  <si>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</si>
  <si>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</si>
  <si>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</si>
  <si>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</si>
  <si>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</si>
  <si>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</si>
  <si>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</si>
  <si>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</si>
  <si>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</si>
  <si>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</si>
  <si>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</si>
  <si>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</si>
  <si>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</si>
  <si>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</si>
  <si>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</si>
  <si>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</si>
  <si>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</si>
  <si>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</si>
  <si>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</si>
  <si>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</si>
  <si>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</si>
  <si>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</si>
  <si>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</si>
  <si>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</si>
  <si>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</si>
  <si>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</si>
  <si>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</si>
  <si>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</si>
  <si>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</si>
  <si>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</si>
  <si>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</si>
  <si>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</si>
  <si>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</si>
  <si>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</si>
  <si>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</si>
  <si>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</si>
  <si>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</si>
  <si>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</si>
  <si>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</si>
  <si>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</si>
  <si>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</si>
  <si>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</si>
  <si>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</si>
  <si>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</si>
  <si>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</si>
  <si>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</si>
  <si>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</si>
  <si>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</si>
  <si>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</si>
  <si>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</si>
  <si>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</si>
  <si>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</si>
  <si>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</si>
  <si>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</si>
  <si>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</si>
  <si>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</si>
  <si>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</si>
  <si>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</si>
  <si>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</si>
  <si>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</si>
  <si>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</si>
  <si>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</si>
  <si>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</si>
  <si>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</si>
  <si>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</si>
  <si>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</si>
  <si>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</si>
  <si>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</si>
  <si>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</si>
  <si>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</si>
  <si>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</si>
  <si>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</si>
  <si>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</si>
  <si>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</si>
  <si>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</si>
  <si>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</si>
  <si>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</si>
  <si>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</si>
  <si>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</si>
  <si>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</si>
  <si>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</si>
  <si>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</si>
  <si>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</si>
  <si>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</si>
  <si>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</si>
  <si>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</si>
  <si>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</si>
  <si>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</si>
  <si>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</si>
  <si>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</si>
  <si>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</si>
  <si>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</si>
  <si>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</si>
  <si>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</si>
  <si>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</si>
  <si>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</si>
  <si>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</si>
  <si>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</si>
  <si>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</si>
  <si>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</si>
  <si>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</si>
  <si>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</si>
  <si>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</si>
  <si>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</si>
  <si>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</si>
  <si>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</si>
  <si>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</si>
  <si>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</si>
  <si>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</si>
  <si>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</si>
  <si>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</si>
  <si>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</si>
  <si>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</si>
  <si>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</si>
  <si>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</si>
  <si>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</si>
  <si>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</si>
  <si>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</si>
  <si>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</si>
  <si>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</si>
  <si>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</si>
  <si>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</si>
  <si>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</si>
  <si>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</si>
  <si>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</si>
  <si>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</si>
  <si>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</si>
  <si>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</si>
  <si>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</si>
  <si>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</si>
  <si>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</si>
  <si>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</si>
  <si>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</si>
  <si>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</si>
  <si>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</si>
  <si>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</si>
  <si>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</si>
  <si>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</si>
  <si>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</si>
  <si>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</si>
  <si>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</si>
  <si>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</si>
  <si>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</si>
  <si>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</si>
  <si>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</si>
  <si>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</si>
  <si>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</si>
  <si>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</si>
  <si>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</si>
  <si>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</si>
  <si>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</si>
  <si>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</si>
  <si>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</si>
  <si>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</si>
  <si>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</si>
  <si>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</si>
  <si>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</si>
  <si>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</si>
  <si>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</si>
  <si>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</si>
  <si>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</si>
  <si>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</si>
  <si>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</si>
  <si>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</si>
  <si>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</si>
  <si>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</si>
  <si>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</si>
  <si>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</si>
  <si>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</si>
  <si>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</si>
  <si>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</si>
  <si>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</si>
  <si>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</si>
  <si>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</si>
  <si>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</si>
  <si>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</si>
  <si>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</si>
  <si>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</si>
  <si>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</si>
  <si>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</si>
  <si>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</si>
  <si>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</si>
  <si>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</si>
  <si>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</si>
  <si>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</si>
  <si>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</si>
  <si>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</si>
  <si>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</si>
  <si>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</si>
  <si>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</si>
  <si>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</si>
  <si>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</si>
  <si>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</si>
  <si>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</si>
  <si>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</si>
  <si>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</si>
  <si>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</si>
  <si>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</si>
  <si>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</si>
  <si>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</si>
  <si>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</si>
  <si>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</si>
  <si>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</si>
  <si>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</si>
  <si>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</si>
  <si>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</si>
  <si>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</si>
  <si>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</si>
  <si>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</si>
  <si>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</si>
  <si>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</si>
  <si>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</si>
  <si>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</si>
  <si>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</si>
  <si>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</si>
  <si>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</si>
  <si>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</si>
  <si>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</si>
  <si>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</si>
  <si>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</si>
  <si>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</si>
  <si>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</si>
  <si>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</si>
  <si>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</si>
  <si>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</si>
  <si>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</si>
  <si>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</si>
  <si>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</si>
  <si>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</si>
  <si>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</si>
  <si>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</si>
  <si>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</si>
  <si>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</si>
  <si>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</si>
  <si>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</si>
  <si>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</si>
  <si>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</si>
  <si>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</si>
  <si>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</si>
  <si>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</si>
  <si>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</si>
  <si>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</si>
  <si>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</si>
  <si>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</si>
  <si>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</si>
  <si>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</si>
  <si>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</si>
  <si>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</si>
  <si>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</si>
  <si>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</si>
  <si>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</si>
  <si>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</si>
  <si>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</si>
  <si>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</si>
  <si>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</si>
  <si>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</si>
  <si>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</si>
  <si>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</si>
  <si>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</si>
  <si>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</si>
  <si>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</si>
  <si>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</si>
  <si>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</si>
  <si>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</si>
  <si>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</si>
  <si>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</si>
  <si>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</si>
  <si>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</si>
  <si>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</si>
  <si>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</si>
  <si>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</si>
  <si>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</si>
  <si>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</si>
  <si>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</si>
  <si>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</si>
  <si>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</si>
  <si>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</si>
  <si>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</si>
  <si>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</si>
  <si>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</si>
  <si>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</si>
  <si>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</si>
  <si>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</si>
  <si>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</si>
  <si>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</si>
  <si>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</si>
  <si>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</si>
  <si>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</si>
  <si>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</si>
  <si>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</si>
  <si>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</si>
  <si>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</si>
  <si>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</si>
  <si>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</si>
  <si>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</si>
  <si>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</si>
  <si>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</si>
  <si>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</si>
  <si>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</si>
  <si>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</si>
  <si>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</si>
  <si>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</si>
  <si>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</si>
  <si>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</si>
  <si>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</si>
  <si>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</si>
  <si>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</si>
  <si>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</si>
  <si>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</si>
  <si>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</si>
  <si>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</si>
  <si>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</si>
  <si>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</si>
  <si>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</si>
  <si>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</si>
  <si>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</si>
  <si>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</si>
  <si>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</si>
  <si>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</si>
  <si>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</si>
  <si>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</si>
  <si>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</si>
  <si>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</si>
  <si>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</si>
  <si>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</si>
  <si>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</si>
  <si>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</si>
  <si>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</si>
  <si>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</si>
  <si>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</si>
  <si>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</si>
  <si>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</si>
  <si>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</si>
  <si>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</si>
  <si>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</si>
  <si>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</si>
  <si>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</si>
  <si>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</si>
  <si>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</si>
  <si>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</si>
  <si>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</si>
  <si>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</si>
  <si>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</si>
  <si>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</si>
  <si>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</si>
  <si>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</si>
  <si>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</si>
  <si>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</si>
  <si>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</si>
  <si>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</si>
  <si>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</si>
  <si>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</si>
  <si>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</si>
  <si>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</si>
  <si>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</si>
  <si>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</si>
  <si>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</si>
  <si>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</si>
  <si>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</si>
  <si>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</si>
  <si>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</si>
  <si>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</si>
  <si>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</si>
  <si>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</si>
  <si>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</si>
  <si>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</si>
  <si>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</si>
  <si>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</si>
  <si>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</si>
  <si>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</si>
  <si>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</si>
  <si>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</si>
  <si>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</si>
  <si>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</si>
  <si>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</si>
  <si>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</si>
  <si>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</si>
  <si>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</si>
  <si>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</si>
  <si>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</si>
  <si>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</si>
  <si>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</si>
  <si>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</si>
  <si>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</si>
  <si>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</si>
  <si>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</si>
  <si>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</si>
  <si>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</si>
  <si>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</si>
  <si>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</si>
  <si>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</si>
  <si>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</si>
  <si>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</si>
  <si>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</si>
  <si>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</si>
  <si>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</si>
  <si>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</si>
  <si>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</si>
  <si>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</si>
  <si>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</si>
  <si>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</si>
  <si>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</si>
  <si>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</si>
  <si>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</si>
  <si>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</si>
  <si>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</si>
  <si>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</si>
  <si>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</si>
  <si>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</si>
  <si>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</si>
  <si>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</si>
  <si>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</si>
  <si>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</si>
  <si>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</si>
  <si>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</si>
  <si>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</si>
  <si>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</si>
  <si>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</si>
  <si>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</si>
  <si>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</si>
  <si>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</si>
  <si>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</si>
  <si>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</si>
  <si>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</si>
  <si>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</si>
  <si>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</si>
  <si>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</si>
  <si>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</si>
  <si>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</si>
  <si>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</si>
  <si>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</si>
  <si>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</si>
  <si>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</si>
  <si>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</si>
  <si>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</si>
  <si>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</si>
  <si>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</si>
  <si>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</si>
  <si>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</si>
  <si>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</si>
  <si>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</si>
  <si>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</si>
  <si>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</si>
  <si>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</si>
  <si>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</si>
  <si>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</si>
  <si>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</si>
  <si>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</si>
  <si>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</si>
  <si>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</si>
  <si>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</si>
  <si>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</si>
  <si>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</si>
  <si>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</si>
  <si>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</si>
  <si>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</si>
  <si>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</si>
  <si>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</si>
  <si>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</si>
  <si>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</si>
  <si>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</si>
  <si>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</si>
  <si>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</si>
  <si>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</si>
  <si>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</si>
  <si>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</si>
  <si>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</si>
  <si>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</si>
  <si>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</si>
  <si>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</si>
  <si>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</si>
  <si>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</si>
  <si>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</si>
  <si>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</si>
  <si>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</si>
  <si>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</si>
  <si>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</si>
  <si>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</si>
  <si>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</si>
  <si>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</si>
  <si>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</si>
  <si>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</si>
  <si>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</si>
  <si>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</si>
  <si>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</si>
  <si>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</si>
  <si>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</si>
  <si>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</si>
  <si>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</si>
  <si>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</si>
  <si>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</si>
  <si>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</si>
  <si>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</si>
  <si>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</si>
  <si>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</si>
  <si>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</si>
  <si>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</si>
  <si>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</si>
  <si>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</si>
  <si>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</si>
  <si>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</si>
  <si>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</si>
  <si>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</si>
  <si>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</si>
  <si>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</si>
  <si>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</si>
  <si>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</si>
  <si>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</si>
  <si>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</si>
  <si>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</si>
  <si>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</si>
  <si>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</si>
  <si>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</si>
  <si>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</si>
  <si>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</si>
  <si>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</si>
  <si>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</si>
  <si>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</si>
  <si>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</si>
  <si>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</si>
  <si>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</si>
  <si>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</si>
  <si>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</si>
  <si>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</si>
  <si>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</si>
  <si>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</si>
  <si>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</si>
  <si>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</si>
  <si>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</si>
  <si>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</si>
  <si>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</si>
  <si>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</si>
  <si>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</si>
  <si>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</si>
  <si>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</si>
  <si>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</si>
  <si>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</si>
  <si>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</si>
  <si>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</si>
  <si>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</si>
  <si>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</si>
  <si>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</si>
  <si>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</si>
  <si>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</si>
  <si>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</si>
  <si>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</si>
  <si>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</si>
  <si>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</si>
  <si>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</si>
  <si>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</si>
  <si>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</si>
  <si>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</si>
  <si>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</si>
  <si>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</si>
  <si>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</si>
  <si>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</si>
  <si>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</si>
  <si>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</si>
  <si>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</si>
  <si>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</si>
  <si>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</si>
  <si>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</si>
  <si>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</si>
  <si>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</si>
  <si>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</si>
  <si>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</si>
  <si>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</si>
  <si>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</si>
  <si>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</si>
  <si>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</si>
  <si>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</si>
  <si>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</si>
  <si>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</si>
  <si>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</si>
  <si>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</si>
  <si>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</si>
  <si>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</si>
  <si>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</si>
  <si>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</si>
  <si>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</si>
  <si>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</si>
  <si>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</si>
  <si>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</si>
  <si>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</si>
  <si>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</si>
  <si>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</si>
  <si>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</si>
  <si>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</si>
  <si>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</si>
  <si>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</si>
  <si>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</si>
  <si>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</si>
  <si>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</si>
  <si>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</si>
  <si>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</si>
  <si>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</si>
  <si>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</si>
  <si>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</si>
  <si>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</si>
  <si>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</si>
  <si>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</si>
  <si>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</si>
  <si>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</si>
  <si>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</si>
  <si>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</si>
  <si>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</si>
  <si>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</si>
  <si>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</si>
  <si>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</si>
  <si>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</si>
  <si>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</si>
  <si>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</si>
  <si>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</si>
  <si>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</si>
  <si>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</si>
  <si>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</si>
  <si>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</si>
  <si>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</si>
  <si>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</si>
  <si>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</si>
  <si>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</si>
  <si>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</si>
  <si>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</si>
  <si>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</si>
  <si>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</si>
  <si>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</si>
  <si>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</si>
  <si>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</si>
  <si>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</si>
  <si>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</si>
  <si>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</si>
  <si>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</si>
  <si>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</si>
  <si>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</si>
  <si>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</si>
  <si>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</si>
  <si>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</si>
  <si>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</si>
  <si>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</si>
  <si>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</si>
  <si>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</si>
  <si>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</si>
  <si>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</si>
  <si>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</si>
  <si>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</si>
  <si>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</si>
  <si>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</si>
  <si>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</si>
  <si>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</si>
  <si>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</si>
  <si>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</si>
  <si>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</si>
  <si>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</si>
  <si>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</si>
  <si>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</si>
  <si>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</si>
  <si>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</si>
  <si>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</si>
  <si>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</si>
  <si>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</si>
  <si>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</si>
  <si>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</si>
  <si>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</si>
  <si>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</si>
  <si>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</si>
  <si>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</si>
  <si>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</si>
  <si>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</si>
  <si>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</si>
  <si>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</si>
  <si>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</si>
  <si>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</si>
  <si>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</si>
  <si>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</si>
  <si>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</si>
  <si>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</si>
  <si>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</si>
  <si>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</si>
  <si>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</si>
  <si>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</si>
  <si>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</si>
  <si>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</si>
  <si>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</si>
  <si>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</si>
  <si>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</si>
  <si>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</si>
  <si>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</si>
  <si>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</si>
  <si>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</si>
  <si>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</si>
  <si>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</si>
  <si>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</si>
  <si>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</si>
  <si>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</si>
  <si>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</si>
  <si>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</si>
  <si>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</si>
  <si>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</si>
  <si>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</si>
  <si>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</si>
  <si>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</si>
  <si>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</si>
  <si>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</si>
  <si>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</si>
  <si>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</si>
  <si>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</si>
  <si>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</si>
  <si>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</si>
  <si>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</si>
  <si>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</si>
  <si>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</si>
  <si>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</si>
  <si>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</si>
  <si>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</si>
  <si>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</si>
  <si>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</si>
  <si>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</si>
  <si>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</si>
  <si>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</si>
  <si>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</si>
  <si>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</si>
  <si>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</si>
  <si>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</si>
  <si>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</si>
  <si>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</si>
  <si>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</si>
  <si>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</si>
  <si>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</si>
  <si>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</si>
  <si>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</si>
  <si>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</si>
  <si>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</si>
  <si>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</si>
  <si>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</si>
  <si>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</si>
  <si>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</si>
  <si>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</si>
  <si>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</si>
  <si>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</si>
  <si>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</si>
  <si>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</si>
  <si>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</si>
  <si>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</si>
  <si>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</si>
  <si>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</si>
  <si>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</si>
  <si>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</si>
  <si>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</si>
  <si>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</si>
  <si>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</si>
  <si>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</si>
  <si>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</si>
  <si>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</si>
  <si>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</si>
  <si>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</si>
  <si>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</si>
  <si>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</si>
  <si>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</si>
  <si>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</si>
  <si>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</si>
  <si>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</si>
  <si>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</si>
  <si>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</si>
  <si>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</si>
  <si>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</si>
  <si>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</si>
  <si>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</si>
  <si>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</si>
  <si>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</si>
  <si>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</si>
  <si>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</si>
  <si>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</si>
  <si>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</si>
  <si>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</si>
  <si>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</si>
  <si>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</si>
  <si>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</si>
  <si>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</si>
  <si>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</si>
  <si>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</si>
  <si>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</si>
  <si>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</si>
  <si>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</si>
  <si>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</si>
  <si>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</si>
  <si>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</si>
  <si>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</si>
  <si>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</si>
  <si>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</si>
  <si>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</si>
  <si>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</si>
  <si>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</si>
  <si>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</si>
  <si>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</si>
  <si>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</si>
  <si>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</si>
  <si>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</si>
  <si>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</si>
  <si>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</si>
  <si>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</si>
  <si>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</si>
  <si>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</si>
  <si>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</si>
  <si>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</si>
  <si>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</si>
  <si>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</si>
  <si>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</si>
  <si>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</si>
  <si>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</si>
  <si>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</si>
  <si>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</si>
  <si>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</si>
  <si>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</si>
  <si>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</si>
  <si>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</si>
  <si>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</si>
  <si>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</si>
  <si>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</si>
  <si>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</si>
  <si>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</si>
  <si>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</si>
  <si>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</si>
  <si>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</si>
  <si>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</si>
  <si>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</si>
  <si>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</si>
  <si>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</si>
  <si>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</si>
  <si>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</si>
  <si>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</si>
  <si>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</si>
  <si>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</si>
  <si>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</si>
  <si>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</si>
  <si>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</si>
  <si>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</si>
  <si>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</si>
  <si>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</si>
  <si>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</si>
  <si>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</si>
  <si>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</si>
  <si>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</si>
  <si>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</si>
  <si>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</si>
  <si>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</si>
  <si>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</si>
  <si>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</si>
  <si>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</si>
  <si>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</si>
  <si>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</si>
  <si>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</si>
  <si>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</si>
  <si>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</si>
  <si>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</si>
  <si>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</si>
  <si>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</si>
  <si>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</si>
  <si>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</si>
  <si>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</si>
  <si>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</si>
  <si>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</si>
  <si>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</si>
  <si>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</si>
  <si>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</si>
  <si>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</si>
  <si>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</si>
  <si>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</si>
  <si>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</si>
  <si>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</si>
  <si>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</si>
  <si>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</si>
  <si>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</si>
  <si>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</si>
  <si>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</si>
  <si>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</si>
  <si>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</si>
  <si>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</si>
  <si>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</si>
  <si>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</si>
  <si>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</si>
  <si>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</si>
  <si>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</si>
  <si>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</si>
  <si>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</si>
  <si>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</si>
  <si>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</si>
  <si>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</si>
  <si>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</si>
  <si>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</si>
  <si>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</si>
  <si>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</si>
  <si>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</si>
  <si>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</si>
  <si>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</si>
  <si>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</si>
  <si>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</si>
  <si>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</si>
  <si>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</si>
  <si>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</si>
  <si>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</si>
  <si>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</si>
  <si>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</si>
  <si>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</si>
  <si>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</si>
  <si>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</si>
  <si>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</si>
  <si>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</si>
  <si>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</si>
  <si>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</si>
  <si>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</si>
  <si>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</si>
  <si>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</si>
  <si>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</si>
  <si>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</si>
  <si>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</si>
  <si>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</si>
  <si>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</si>
  <si>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</si>
  <si>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</si>
  <si>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</si>
  <si>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</si>
  <si>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</si>
  <si>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</si>
  <si>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</si>
  <si>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</si>
  <si>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</si>
  <si>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</si>
  <si>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</si>
  <si>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</si>
  <si>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</si>
  <si>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</si>
  <si>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</si>
  <si>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</si>
  <si>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</si>
  <si>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</si>
  <si>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</si>
  <si>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</si>
  <si>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</si>
  <si>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</si>
  <si>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</si>
  <si>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</si>
  <si>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</si>
  <si>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</si>
  <si>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</si>
  <si>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</si>
  <si>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</si>
  <si>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</si>
  <si>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</si>
  <si>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</si>
  <si>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</si>
  <si>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</si>
  <si>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</si>
  <si>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</si>
  <si>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</si>
  <si>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</si>
  <si>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</si>
  <si>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</si>
  <si>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</si>
  <si>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</si>
  <si>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</si>
  <si>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</si>
  <si>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</si>
  <si>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</si>
  <si>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</si>
  <si>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</si>
  <si>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</si>
  <si>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</si>
  <si>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</si>
  <si>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</si>
  <si>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</si>
  <si>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</si>
  <si>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</si>
  <si>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</si>
  <si>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</si>
  <si>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</si>
  <si>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</si>
  <si>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</si>
  <si>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</si>
  <si>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</si>
  <si>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</si>
  <si>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</si>
  <si>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</si>
  <si>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</si>
  <si>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</si>
  <si>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</si>
  <si>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</si>
  <si>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</si>
  <si>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</si>
  <si>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</si>
  <si>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</si>
  <si>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</si>
  <si>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</si>
  <si>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</si>
  <si>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</si>
  <si>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</si>
  <si>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</si>
  <si>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</si>
  <si>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</si>
  <si>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</si>
  <si>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</si>
  <si>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</si>
  <si>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</si>
  <si>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</si>
  <si>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</si>
  <si>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</si>
  <si>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</si>
  <si>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</si>
  <si>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</si>
  <si>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</si>
  <si>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</si>
  <si>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</si>
  <si>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</si>
  <si>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</si>
  <si>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</si>
  <si>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</si>
  <si>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</si>
  <si>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</si>
  <si>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</si>
  <si>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</si>
  <si>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</si>
  <si>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</si>
  <si>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</si>
  <si>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</si>
  <si>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</si>
  <si>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</si>
  <si>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</si>
  <si>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</si>
  <si>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</si>
  <si>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</si>
  <si>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</si>
  <si>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</si>
  <si>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</si>
  <si>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</si>
  <si>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</si>
  <si>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</si>
  <si>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</si>
  <si>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</si>
  <si>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</si>
  <si>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</si>
  <si>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</si>
  <si>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</si>
  <si>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</si>
  <si>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</si>
  <si>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</si>
  <si>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</si>
  <si>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</si>
  <si>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</si>
  <si>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</si>
  <si>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</si>
  <si>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</si>
  <si>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</si>
  <si>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</si>
  <si>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</si>
  <si>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</si>
  <si>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</si>
  <si>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</si>
  <si>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</si>
  <si>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</si>
  <si>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</si>
  <si>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</si>
  <si>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</si>
  <si>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</si>
  <si>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</si>
  <si>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</si>
  <si>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</si>
  <si>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</si>
  <si>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</si>
  <si>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</si>
  <si>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</si>
  <si>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</si>
  <si>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</si>
  <si>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</si>
  <si>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</si>
  <si>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</si>
  <si>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</si>
  <si>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</si>
  <si>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</si>
  <si>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</si>
  <si>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</si>
  <si>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</si>
  <si>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</si>
  <si>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</si>
  <si>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</si>
  <si>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</si>
  <si>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</si>
  <si>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</si>
  <si>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</si>
  <si>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</si>
  <si>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</si>
  <si>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</si>
  <si>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</si>
  <si>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</si>
  <si>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</si>
  <si>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</si>
  <si>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</si>
  <si>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</si>
  <si>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</si>
  <si>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</si>
  <si>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</si>
  <si>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</si>
  <si>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</si>
  <si>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</si>
  <si>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</si>
  <si>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</si>
  <si>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</si>
  <si>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</si>
  <si>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</si>
  <si>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</si>
  <si>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</si>
  <si>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</si>
  <si>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</si>
  <si>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</si>
  <si>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</si>
  <si>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</si>
  <si>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</si>
  <si>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</si>
  <si>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</si>
  <si>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</si>
  <si>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</si>
  <si>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</si>
  <si>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</si>
  <si>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</si>
  <si>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</si>
  <si>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</si>
  <si>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</si>
  <si>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</si>
  <si>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</si>
  <si>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</si>
  <si>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</si>
  <si>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</si>
  <si>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</si>
  <si>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</si>
  <si>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</si>
  <si>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</si>
  <si>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</si>
  <si>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</si>
  <si>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</si>
  <si>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</si>
  <si>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</si>
  <si>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</si>
  <si>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</si>
  <si>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</si>
  <si>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</si>
  <si>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</si>
  <si>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</si>
  <si>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</si>
  <si>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</si>
  <si>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</si>
  <si>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</si>
  <si>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</si>
  <si>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</si>
  <si>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</si>
  <si>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</si>
  <si>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</si>
  <si>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</si>
  <si>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</si>
  <si>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</si>
  <si>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</si>
  <si>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</si>
  <si>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</si>
  <si>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</si>
  <si>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</si>
  <si>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</si>
  <si>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</si>
  <si>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</si>
  <si>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</si>
  <si>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</si>
  <si>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</si>
  <si>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</si>
  <si>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</si>
  <si>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</si>
  <si>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</si>
  <si>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</si>
  <si>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</si>
  <si>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</si>
  <si>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</si>
  <si>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</si>
  <si>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</si>
  <si>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</si>
  <si>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</si>
  <si>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</si>
  <si>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</si>
  <si>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</si>
  <si>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</si>
  <si>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</si>
  <si>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</si>
  <si>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</si>
  <si>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</si>
  <si>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</si>
  <si>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</si>
  <si>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</si>
  <si>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</si>
  <si>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</si>
  <si>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</si>
  <si>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</si>
  <si>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</si>
  <si>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</si>
  <si>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</si>
  <si>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</si>
  <si>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</si>
  <si>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</si>
  <si>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</si>
  <si>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</si>
  <si>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</si>
  <si>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</si>
  <si>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</si>
  <si>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</si>
  <si>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</si>
  <si>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</si>
  <si>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</si>
  <si>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</si>
  <si>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</si>
  <si>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</si>
  <si>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</si>
  <si>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</si>
  <si>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</si>
  <si>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</si>
  <si>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</si>
  <si>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</si>
  <si>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</si>
  <si>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</si>
  <si>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</si>
  <si>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</si>
  <si>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</si>
  <si>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</si>
  <si>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</si>
  <si>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</si>
  <si>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</si>
  <si>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</si>
  <si>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</si>
  <si>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</si>
  <si>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</si>
  <si>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</si>
  <si>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</si>
  <si>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</si>
  <si>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</si>
  <si>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</si>
  <si>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</si>
  <si>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</si>
  <si>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</si>
  <si>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</si>
  <si>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</si>
  <si>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</si>
  <si>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</si>
  <si>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</si>
  <si>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</si>
  <si>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</si>
  <si>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</si>
  <si>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</si>
  <si>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</si>
  <si>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</si>
  <si>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</si>
  <si>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</si>
  <si>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</si>
  <si>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</si>
  <si>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</si>
  <si>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</si>
  <si>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</si>
  <si>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</si>
  <si>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</si>
  <si>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</si>
  <si>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</si>
  <si>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</si>
  <si>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</si>
  <si>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</si>
  <si>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</si>
  <si>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</si>
  <si>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</si>
  <si>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</si>
  <si>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</si>
  <si>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</si>
  <si>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</si>
  <si>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</si>
  <si>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</si>
  <si>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</si>
  <si>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</si>
  <si>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</si>
  <si>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</si>
  <si>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</si>
  <si>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</si>
  <si>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</si>
  <si>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</si>
  <si>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</si>
  <si>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</si>
  <si>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</si>
  <si>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</si>
  <si>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</si>
  <si>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</si>
  <si>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</si>
  <si>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</si>
  <si>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</si>
  <si>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</si>
  <si>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</si>
  <si>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</si>
  <si>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</si>
  <si>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</si>
  <si>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</si>
  <si>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</si>
  <si>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</si>
  <si>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</si>
  <si>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</si>
  <si>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</si>
  <si>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</si>
  <si>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</si>
  <si>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</si>
  <si>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</si>
  <si>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</si>
  <si>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</si>
  <si>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</si>
  <si>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</si>
  <si>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</si>
  <si>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</si>
  <si>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</si>
  <si>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</si>
  <si>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</si>
  <si>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</si>
  <si>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</si>
  <si>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</si>
  <si>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</si>
  <si>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</si>
  <si>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</si>
  <si>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</si>
  <si>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</si>
  <si>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</si>
  <si>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</si>
  <si>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</si>
  <si>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</si>
  <si>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</si>
  <si>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</si>
  <si>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</si>
  <si>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</si>
  <si>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</si>
  <si>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</si>
  <si>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</si>
  <si>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</si>
  <si>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</si>
  <si>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</si>
  <si>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</si>
  <si>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</si>
  <si>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</si>
  <si>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</si>
  <si>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</si>
  <si>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</si>
  <si>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</si>
  <si>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</si>
  <si>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</si>
  <si>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</si>
  <si>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</si>
  <si>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</si>
  <si>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</si>
  <si>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</si>
  <si>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</si>
  <si>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</si>
  <si>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</si>
  <si>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</si>
  <si>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</si>
  <si>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</si>
  <si>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</si>
  <si>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</si>
  <si>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</si>
  <si>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</si>
  <si>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</si>
  <si>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</si>
  <si>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</si>
  <si>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</si>
  <si>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</si>
  <si>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</si>
  <si>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</si>
  <si>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</si>
  <si>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</si>
  <si>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</si>
  <si>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</si>
  <si>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</si>
  <si>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</si>
  <si>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</si>
  <si>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</si>
  <si>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</si>
  <si>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</si>
  <si>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</si>
  <si>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</si>
  <si>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</si>
  <si>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</si>
  <si>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</si>
  <si>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</si>
  <si>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</si>
  <si>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</si>
  <si>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</si>
  <si>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</si>
  <si>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</si>
  <si>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</si>
  <si>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</si>
  <si>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</si>
  <si>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</si>
  <si>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</si>
  <si>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</si>
  <si>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</si>
  <si>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</si>
  <si>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</si>
  <si>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</si>
  <si>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</si>
  <si>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</si>
  <si>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</si>
  <si>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</si>
  <si>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</si>
  <si>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</si>
  <si>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</si>
  <si>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</si>
  <si>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</si>
  <si>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</si>
  <si>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</si>
  <si>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</si>
  <si>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</si>
  <si>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</si>
  <si>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</si>
  <si>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</si>
  <si>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</si>
  <si>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</si>
  <si>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</si>
  <si>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</si>
  <si>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</si>
  <si>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</si>
  <si>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</si>
  <si>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</si>
  <si>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</si>
  <si>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</si>
  <si>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</si>
  <si>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</si>
  <si>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</si>
  <si>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</si>
  <si>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</si>
  <si>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</si>
  <si>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</si>
  <si>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</si>
  <si>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</si>
  <si>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</si>
  <si>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</si>
  <si>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</si>
  <si>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</si>
  <si>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</si>
  <si>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</si>
  <si>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</si>
  <si>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</si>
  <si>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</si>
  <si>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</si>
  <si>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</si>
  <si>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</si>
  <si>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</si>
  <si>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</si>
  <si>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</si>
  <si>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</si>
  <si>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</si>
  <si>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</si>
  <si>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</si>
  <si>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</si>
  <si>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</si>
  <si>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</si>
  <si>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</si>
  <si>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</si>
  <si>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</si>
  <si>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</si>
  <si>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</si>
  <si>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</si>
  <si>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</si>
  <si>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</si>
  <si>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</si>
  <si>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</si>
  <si>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</si>
  <si>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</si>
  <si>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</si>
  <si>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</si>
  <si>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</si>
  <si>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</si>
  <si>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</si>
  <si>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</si>
  <si>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</si>
  <si>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</si>
  <si>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</si>
  <si>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</si>
  <si>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</si>
  <si>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</si>
  <si>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</si>
  <si>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</si>
  <si>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</si>
  <si>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</si>
  <si>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</si>
  <si>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</si>
  <si>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</si>
  <si>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</si>
  <si>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</si>
  <si>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</si>
  <si>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</si>
  <si>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</si>
  <si>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</si>
  <si>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</si>
  <si>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</si>
  <si>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</si>
  <si>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</si>
  <si>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</si>
  <si>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</si>
  <si>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</si>
  <si>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</si>
  <si>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</si>
  <si>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</si>
  <si>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</si>
  <si>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</si>
  <si>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</si>
  <si>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</si>
  <si>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</si>
  <si>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</si>
  <si>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</si>
  <si>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</si>
  <si>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</si>
  <si>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</si>
  <si>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</si>
  <si>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</si>
  <si>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</si>
  <si>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</si>
  <si>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</si>
  <si>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</si>
  <si>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</si>
  <si>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</si>
  <si>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</si>
  <si>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</si>
  <si>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</si>
  <si>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</si>
  <si>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</si>
  <si>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</si>
  <si>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</si>
  <si>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</si>
  <si>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</si>
  <si>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</si>
  <si>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</si>
  <si>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</si>
  <si>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</si>
  <si>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</si>
  <si>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</si>
  <si>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</si>
  <si>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</si>
  <si>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</si>
  <si>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</si>
  <si>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</si>
  <si>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</si>
  <si>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</si>
  <si>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</si>
  <si>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</si>
  <si>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</si>
  <si>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</si>
  <si>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</si>
  <si>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</si>
  <si>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</si>
  <si>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</si>
  <si>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</si>
  <si>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</si>
  <si>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</si>
  <si>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</si>
  <si>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</si>
  <si>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</si>
  <si>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</si>
  <si>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</si>
  <si>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</si>
  <si>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</si>
  <si>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</si>
  <si>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</si>
  <si>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</si>
  <si>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</si>
  <si>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</si>
  <si>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</si>
  <si>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</si>
  <si>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</si>
  <si>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</si>
  <si>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</si>
  <si>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</si>
  <si>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</si>
  <si>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</si>
  <si>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</si>
  <si>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</si>
  <si>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</si>
  <si>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</si>
  <si>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</si>
  <si>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</si>
  <si>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</si>
  <si>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</si>
  <si>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</si>
  <si>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</si>
  <si>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</si>
  <si>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</si>
  <si>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</si>
  <si>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</si>
  <si>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</si>
  <si>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</si>
  <si>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</si>
  <si>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</si>
  <si>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</si>
  <si>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</si>
  <si>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</si>
  <si>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</si>
  <si>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</si>
  <si>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</si>
  <si>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</si>
  <si>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</si>
  <si>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</si>
  <si>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</si>
  <si>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</si>
  <si>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</si>
  <si>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</si>
  <si>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</si>
  <si>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</si>
  <si>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</si>
  <si>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</si>
  <si>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</si>
  <si>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</si>
  <si>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</si>
  <si>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</si>
  <si>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</si>
  <si>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</si>
  <si>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</si>
  <si>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</si>
  <si>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</si>
  <si>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</si>
  <si>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</si>
  <si>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</si>
  <si>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</si>
  <si>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</si>
  <si>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</si>
  <si>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</si>
  <si>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</si>
  <si>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</si>
  <si>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</si>
  <si>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</si>
  <si>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</si>
  <si>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</si>
  <si>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</si>
  <si>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</si>
  <si>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</si>
  <si>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</si>
  <si>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</si>
  <si>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</si>
  <si>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</si>
  <si>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</si>
  <si>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</si>
  <si>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</si>
  <si>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</si>
  <si>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</si>
  <si>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</si>
  <si>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</si>
  <si>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</si>
  <si>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</si>
  <si>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</si>
  <si>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</si>
  <si>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</si>
  <si>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</si>
  <si>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</si>
  <si>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</si>
  <si>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</si>
  <si>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</si>
  <si>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</si>
  <si>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</si>
  <si>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</si>
  <si>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</si>
  <si>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</si>
  <si>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</si>
  <si>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</si>
  <si>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</si>
  <si>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</si>
  <si>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</si>
  <si>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</si>
  <si>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</si>
  <si>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</si>
  <si>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</si>
  <si>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</si>
  <si>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</si>
  <si>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</si>
  <si>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</si>
  <si>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</si>
  <si>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</si>
  <si>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</si>
  <si>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</si>
  <si>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</si>
  <si>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</si>
  <si>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</si>
  <si>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</si>
  <si>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</si>
  <si>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</si>
  <si>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</si>
  <si>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</si>
  <si>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</si>
  <si>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</si>
  <si>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</si>
  <si>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</si>
  <si>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</si>
  <si>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</si>
  <si>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</si>
  <si>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</si>
  <si>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</si>
  <si>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</si>
  <si>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</si>
  <si>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</si>
  <si>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</si>
  <si>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</si>
  <si>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</si>
  <si>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</si>
  <si>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</si>
  <si>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</si>
  <si>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</si>
  <si>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</si>
  <si>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</si>
  <si>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</si>
  <si>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</si>
  <si>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</si>
  <si>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</si>
  <si>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</si>
  <si>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</si>
  <si>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</si>
  <si>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</si>
  <si>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</si>
  <si>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</si>
  <si>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</si>
  <si>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</si>
  <si>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</si>
  <si>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</si>
  <si>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</si>
  <si>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</si>
  <si>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</si>
  <si>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</si>
  <si>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</si>
  <si>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</si>
  <si>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</si>
  <si>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</si>
  <si>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</si>
  <si>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</si>
  <si>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</si>
  <si>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</si>
  <si>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</si>
  <si>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</si>
  <si>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</si>
  <si>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</si>
  <si>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</si>
  <si>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</si>
  <si>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</si>
  <si>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</si>
  <si>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</si>
  <si>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</si>
  <si>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</si>
  <si>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</si>
  <si>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</si>
  <si>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</si>
  <si>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</si>
  <si>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</si>
  <si>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</si>
  <si>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</si>
  <si>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</si>
  <si>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</si>
  <si>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</si>
  <si>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</si>
  <si>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</si>
  <si>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</si>
  <si>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</si>
  <si>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</si>
  <si>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</si>
  <si>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</si>
  <si>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</si>
  <si>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</si>
  <si>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</si>
  <si>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</si>
  <si>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</si>
  <si>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</si>
  <si>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</si>
  <si>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</si>
  <si>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</si>
  <si>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</si>
  <si>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</si>
  <si>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</si>
  <si>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</si>
  <si>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</si>
  <si>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</si>
  <si>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</si>
  <si>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</si>
  <si>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</si>
  <si>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</si>
  <si>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</si>
  <si>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</si>
  <si>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</si>
  <si>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</si>
  <si>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</si>
  <si>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</si>
  <si>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</si>
  <si>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</si>
  <si>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</si>
  <si>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</si>
  <si>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</si>
  <si>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</si>
  <si>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</si>
  <si>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</si>
  <si>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</si>
  <si>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</si>
  <si>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</si>
  <si>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</si>
  <si>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</si>
  <si>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</si>
  <si>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</si>
  <si>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</si>
  <si>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</si>
  <si>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</si>
  <si>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</si>
  <si>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</si>
  <si>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</si>
  <si>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</si>
  <si>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</si>
  <si>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</si>
  <si>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</si>
  <si>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</si>
  <si>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</si>
  <si>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</si>
  <si>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</si>
  <si>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</si>
  <si>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</si>
  <si>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</si>
  <si>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</si>
  <si>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</si>
  <si>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</si>
  <si>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</si>
  <si>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</si>
  <si>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</si>
  <si>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</si>
  <si>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</si>
  <si>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</si>
  <si>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</si>
  <si>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</si>
  <si>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</si>
  <si>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</si>
  <si>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</si>
  <si>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</si>
  <si>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</si>
  <si>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</si>
  <si>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</si>
  <si>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</si>
  <si>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</si>
  <si>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</si>
  <si>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</si>
  <si>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</si>
  <si>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</si>
  <si>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</si>
  <si>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</si>
  <si>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</si>
  <si>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</si>
  <si>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</si>
  <si>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</si>
  <si>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</si>
  <si>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</si>
  <si>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</si>
  <si>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</si>
  <si>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</si>
  <si>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</si>
  <si>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</si>
  <si>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</si>
  <si>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</si>
  <si>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</si>
  <si>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</si>
  <si>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</si>
  <si>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</si>
  <si>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</si>
  <si>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</si>
  <si>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</si>
  <si>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</si>
  <si>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</si>
  <si>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</si>
  <si>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</si>
  <si>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</si>
  <si>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</si>
  <si>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</si>
  <si>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</si>
  <si>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</si>
  <si>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</si>
  <si>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</si>
  <si>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</si>
  <si>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</si>
  <si>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</si>
  <si>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</si>
  <si>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</si>
  <si>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</si>
  <si>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</si>
  <si>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</si>
  <si>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</si>
  <si>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</si>
  <si>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</si>
  <si>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</si>
  <si>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</si>
  <si>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</si>
  <si>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</si>
  <si>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</si>
  <si>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</si>
  <si>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</si>
  <si>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</si>
  <si>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</si>
  <si>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</si>
  <si>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</si>
  <si>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</si>
  <si>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</si>
  <si>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</si>
  <si>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</si>
  <si>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</si>
  <si>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</si>
  <si>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</si>
  <si>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</si>
  <si>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</si>
  <si>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</si>
  <si>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</si>
  <si>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</si>
  <si>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</si>
  <si>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</si>
  <si>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</si>
  <si>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</si>
  <si>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</si>
  <si>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</si>
  <si>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</si>
  <si>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</si>
  <si>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</si>
  <si>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</si>
  <si>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</si>
  <si>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</si>
  <si>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</si>
  <si>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</si>
  <si>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</si>
  <si>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</si>
  <si>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</si>
  <si>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</si>
  <si>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</si>
  <si>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</si>
  <si>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</si>
  <si>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</si>
  <si>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</si>
  <si>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</si>
  <si>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</si>
  <si>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</si>
  <si>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</si>
  <si>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</si>
  <si>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</si>
  <si>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</si>
  <si>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</si>
  <si>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</si>
  <si>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</si>
  <si>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</si>
  <si>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</si>
  <si>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</si>
  <si>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</si>
  <si>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</si>
  <si>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</si>
  <si>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</si>
  <si>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</si>
  <si>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</si>
  <si>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</si>
  <si>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</si>
  <si>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</si>
  <si>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</si>
  <si>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</si>
  <si>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</si>
  <si>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</si>
  <si>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</si>
  <si>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</si>
  <si>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</si>
  <si>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</si>
  <si>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</si>
  <si>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</si>
  <si>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</si>
  <si>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</si>
  <si>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</si>
  <si>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</si>
  <si>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</si>
  <si>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</si>
  <si>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</si>
  <si>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</si>
  <si>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</si>
  <si>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</si>
  <si>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</si>
  <si>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</si>
  <si>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</si>
  <si>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</si>
  <si>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</si>
  <si>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</si>
  <si>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</si>
  <si>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</si>
  <si>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</si>
  <si>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</si>
  <si>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</si>
  <si>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</si>
  <si>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</si>
  <si>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</si>
  <si>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</si>
  <si>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</si>
  <si>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</si>
  <si>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</si>
  <si>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</si>
  <si>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</si>
  <si>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</si>
  <si>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</si>
  <si>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</si>
  <si>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</si>
  <si>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</si>
  <si>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</si>
  <si>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</si>
  <si>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</si>
  <si>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</si>
  <si>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</si>
  <si>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</si>
  <si>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</si>
  <si>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</si>
  <si>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</si>
  <si>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</si>
  <si>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</si>
  <si>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</si>
  <si>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</si>
  <si>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</si>
  <si>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</si>
  <si>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</si>
  <si>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</si>
  <si>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</si>
  <si>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</si>
  <si>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</si>
  <si>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</si>
  <si>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</si>
  <si>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</si>
  <si>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</si>
  <si>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</si>
  <si>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</si>
  <si>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</si>
  <si>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</si>
  <si>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</si>
  <si>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</si>
  <si>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</si>
  <si>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</si>
  <si>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</si>
  <si>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</si>
  <si>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</si>
  <si>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</si>
  <si>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</si>
  <si>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</si>
  <si>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</si>
  <si>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</si>
  <si>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</si>
  <si>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</si>
  <si>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</si>
  <si>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</si>
  <si>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</si>
  <si>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</si>
  <si>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</si>
  <si>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</si>
  <si>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</si>
  <si>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</si>
  <si>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</si>
  <si>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</si>
  <si>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</si>
  <si>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</si>
  <si>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</si>
  <si>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</si>
  <si>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</si>
  <si>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</si>
  <si>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</si>
  <si>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</si>
  <si>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</si>
  <si>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</si>
  <si>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</si>
  <si>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</si>
  <si>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</si>
  <si>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</si>
  <si>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</si>
  <si>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</si>
  <si>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</si>
  <si>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</si>
  <si>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</si>
  <si>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</si>
  <si>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</si>
  <si>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</si>
  <si>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</si>
  <si>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</si>
  <si>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</si>
  <si>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</si>
  <si>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</si>
  <si>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</si>
  <si>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</si>
  <si>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</si>
  <si>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</si>
  <si>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</si>
  <si>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</si>
  <si>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</si>
  <si>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</si>
  <si>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</si>
  <si>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</si>
  <si>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</si>
  <si>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</si>
  <si>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</si>
  <si>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</si>
  <si>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</si>
  <si>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</si>
  <si>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</si>
  <si>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</si>
  <si>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</si>
  <si>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</si>
  <si>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</si>
  <si>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</si>
  <si>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</si>
  <si>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</si>
  <si>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</si>
  <si>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</si>
  <si>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</si>
  <si>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</si>
  <si>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</si>
  <si>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</si>
  <si>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</si>
  <si>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</si>
  <si>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</si>
  <si>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</si>
  <si>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</si>
  <si>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</si>
  <si>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</si>
  <si>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</si>
  <si>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</si>
  <si>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</si>
  <si>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</si>
  <si>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</si>
  <si>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</si>
  <si>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</si>
  <si>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</si>
  <si>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</si>
  <si>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</si>
  <si>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</si>
  <si>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</si>
  <si>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</si>
  <si>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</si>
  <si>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</si>
  <si>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</si>
  <si>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</si>
  <si>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</si>
  <si>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</si>
  <si>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</si>
  <si>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</si>
  <si>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</si>
  <si>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</si>
  <si>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</si>
  <si>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</si>
  <si>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</si>
  <si>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</si>
  <si>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</si>
  <si>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</si>
  <si>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</si>
  <si>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</si>
  <si>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</si>
  <si>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</si>
  <si>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</si>
  <si>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</si>
  <si>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</si>
  <si>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</si>
  <si>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</si>
  <si>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</si>
  <si>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</si>
  <si>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</si>
  <si>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</si>
  <si>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</si>
  <si>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</si>
  <si>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</si>
  <si>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</si>
  <si>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</si>
  <si>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</si>
  <si>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</si>
  <si>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</si>
  <si>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</si>
  <si>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</si>
  <si>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</si>
  <si>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</si>
  <si>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</si>
  <si>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</si>
  <si>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</si>
  <si>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</si>
  <si>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</si>
  <si>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</si>
  <si>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</si>
  <si>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</si>
  <si>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</si>
  <si>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</si>
  <si>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</si>
  <si>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</si>
  <si>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</si>
  <si>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</si>
  <si>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</si>
  <si>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</si>
  <si>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</si>
  <si>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</si>
  <si>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</si>
  <si>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</si>
  <si>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</si>
  <si>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</si>
  <si>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</si>
  <si>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</si>
  <si>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</si>
  <si>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</si>
  <si>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</si>
  <si>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</si>
  <si>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</si>
  <si>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</si>
  <si>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</si>
  <si>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</si>
  <si>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</si>
  <si>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</si>
  <si>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</si>
  <si>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</si>
  <si>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</si>
  <si>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</si>
  <si>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</si>
  <si>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</si>
  <si>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</si>
  <si>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</si>
  <si>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</si>
  <si>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</si>
  <si>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</si>
  <si>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</si>
  <si>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</si>
  <si>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</si>
  <si>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</si>
  <si>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</si>
  <si>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</si>
  <si>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</si>
  <si>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</si>
  <si>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</si>
  <si>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</si>
  <si>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</si>
  <si>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</si>
  <si>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</si>
  <si>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</si>
  <si>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</si>
  <si>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</si>
  <si>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</si>
  <si>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</si>
  <si>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</si>
  <si>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</si>
  <si>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</si>
  <si>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</si>
  <si>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</si>
  <si>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</si>
  <si>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</si>
  <si>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</si>
  <si>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</si>
  <si>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</si>
  <si>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</si>
  <si>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</si>
  <si>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</si>
  <si>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</si>
  <si>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</si>
  <si>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</si>
  <si>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</si>
  <si>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</si>
  <si>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</si>
  <si>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</si>
  <si>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</si>
  <si>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</si>
  <si>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</si>
  <si>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</si>
  <si>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</si>
  <si>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</si>
  <si>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</si>
  <si>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</si>
  <si>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</si>
  <si>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</si>
  <si>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</si>
  <si>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</si>
  <si>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</si>
  <si>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</si>
  <si>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</si>
  <si>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</si>
  <si>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</si>
  <si>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</si>
  <si>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</si>
  <si>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</si>
  <si>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</si>
  <si>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</si>
  <si>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</si>
  <si>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</si>
  <si>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</si>
  <si>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</si>
  <si>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</si>
  <si>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</si>
  <si>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</si>
  <si>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</si>
  <si>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</si>
  <si>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</si>
  <si>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</si>
  <si>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</si>
  <si>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</si>
  <si>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</si>
  <si>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</si>
  <si>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</si>
  <si>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</si>
  <si>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</si>
  <si>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</si>
  <si>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</si>
  <si>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</si>
  <si>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</si>
  <si>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</si>
  <si>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</si>
  <si>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</si>
  <si>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</si>
  <si>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</si>
  <si>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</si>
  <si>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</si>
  <si>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</si>
  <si>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</si>
  <si>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</si>
  <si>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</si>
  <si>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</si>
  <si>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</si>
  <si>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</si>
  <si>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</si>
  <si>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</si>
  <si>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</si>
  <si>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</si>
  <si>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</si>
  <si>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</si>
  <si>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</si>
  <si>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</si>
  <si>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</si>
  <si>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</si>
  <si>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</si>
  <si>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</si>
  <si>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</si>
  <si>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</si>
  <si>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</si>
  <si>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</si>
  <si>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</si>
  <si>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</si>
  <si>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</si>
  <si>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</si>
  <si>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</si>
  <si>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</si>
  <si>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</si>
  <si>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</si>
  <si>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</si>
  <si>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</si>
  <si>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</si>
  <si>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</si>
  <si>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</si>
  <si>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</si>
  <si>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</si>
  <si>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</si>
  <si>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</si>
  <si>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</si>
  <si>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</si>
  <si>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</si>
  <si>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</si>
  <si>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</si>
  <si>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</si>
  <si>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</si>
  <si>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</si>
  <si>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</si>
  <si>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</si>
  <si>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</si>
  <si>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</si>
  <si>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</si>
  <si>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</si>
  <si>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</si>
  <si>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</si>
  <si>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</si>
  <si>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</si>
  <si>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</si>
  <si>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</si>
  <si>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</si>
  <si>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</si>
  <si>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</si>
  <si>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</si>
  <si>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</si>
  <si>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</si>
  <si>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</si>
  <si>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</si>
  <si>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</si>
  <si>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</si>
  <si>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</si>
  <si>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</si>
  <si>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</si>
  <si>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</si>
  <si>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</si>
  <si>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</si>
  <si>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</si>
  <si>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</si>
  <si>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</si>
  <si>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</si>
  <si>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</si>
  <si>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</si>
  <si>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</si>
  <si>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</si>
  <si>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</si>
  <si>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</si>
  <si>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</si>
  <si>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</si>
  <si>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</si>
  <si>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</si>
  <si>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</si>
  <si>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</si>
  <si>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</si>
  <si>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</si>
  <si>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</si>
  <si>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</si>
  <si>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</si>
  <si>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</si>
  <si>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</si>
  <si>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</si>
  <si>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</si>
  <si>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</si>
  <si>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</si>
  <si>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</si>
  <si>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</si>
  <si>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</si>
  <si>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</si>
  <si>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</si>
  <si>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</si>
  <si>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</si>
  <si>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</si>
  <si>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</si>
  <si>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</si>
  <si>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</si>
  <si>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</si>
  <si>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</si>
  <si>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</si>
  <si>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</si>
  <si>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</si>
  <si>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</si>
  <si>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</si>
  <si>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</si>
  <si>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</si>
  <si>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</si>
  <si>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</si>
  <si>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</si>
  <si>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</si>
  <si>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</si>
  <si>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</si>
  <si>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</si>
  <si>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</si>
  <si>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</si>
  <si>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</si>
  <si>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</si>
  <si>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</si>
  <si>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</si>
  <si>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</si>
  <si>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</si>
  <si>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</si>
  <si>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</si>
  <si>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</si>
  <si>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</si>
  <si>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</si>
  <si>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</si>
  <si>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</si>
  <si>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</si>
  <si>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</si>
  <si>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</si>
  <si>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</si>
  <si>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</si>
  <si>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</si>
  <si>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</si>
  <si>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</si>
  <si>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</si>
  <si>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</si>
  <si>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</si>
  <si>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</si>
  <si>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</si>
  <si>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</si>
  <si>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</si>
  <si>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</si>
  <si>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</si>
  <si>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</si>
  <si>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</si>
  <si>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</si>
  <si>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</si>
  <si>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</si>
  <si>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</si>
  <si>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</si>
  <si>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</si>
  <si>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</si>
  <si>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</si>
  <si>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</si>
  <si>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</si>
  <si>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</si>
  <si>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</si>
  <si>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</si>
  <si>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</si>
  <si>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</si>
  <si>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</si>
  <si>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</si>
  <si>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</si>
  <si>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</si>
  <si>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</si>
  <si>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</si>
  <si>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</si>
  <si>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</si>
  <si>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</si>
  <si>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</si>
  <si>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</si>
  <si>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</si>
  <si>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</si>
  <si>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</si>
  <si>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</si>
  <si>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</si>
  <si>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</si>
  <si>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</si>
  <si>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</si>
  <si>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</si>
  <si>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</si>
  <si>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</si>
  <si>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</si>
  <si>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</si>
  <si>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</si>
  <si>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</si>
  <si>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</si>
  <si>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</si>
  <si>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</si>
  <si>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</si>
  <si>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</si>
  <si>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</si>
  <si>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</si>
  <si>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</si>
  <si>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</si>
  <si>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</si>
  <si>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</si>
  <si>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</si>
  <si>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</si>
  <si>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</si>
  <si>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</si>
  <si>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</si>
  <si>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</si>
  <si>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</si>
  <si>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</si>
  <si>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</si>
  <si>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</si>
  <si>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</si>
  <si>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</si>
  <si>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</si>
  <si>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</si>
  <si>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</si>
  <si>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</si>
  <si>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</si>
  <si>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</si>
  <si>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</si>
  <si>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</si>
  <si>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</si>
  <si>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</si>
  <si>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</si>
  <si>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</si>
  <si>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</si>
  <si>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</si>
  <si>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</si>
  <si>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</si>
  <si>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</si>
  <si>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</si>
  <si>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</si>
  <si>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</si>
  <si>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</si>
  <si>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</si>
  <si>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</si>
  <si>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</si>
  <si>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</si>
  <si>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</si>
  <si>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</si>
  <si>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</si>
  <si>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</si>
  <si>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</si>
  <si>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</si>
  <si>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</si>
  <si>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</si>
  <si>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</si>
  <si>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</si>
  <si>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</si>
  <si>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</si>
  <si>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</si>
  <si>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</si>
  <si>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</si>
  <si>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</si>
  <si>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</si>
  <si>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</si>
  <si>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</si>
  <si>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</si>
  <si>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</si>
  <si>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</si>
  <si>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</si>
  <si>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</si>
  <si>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</si>
  <si>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</si>
  <si>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</si>
  <si>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</si>
  <si>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</si>
  <si>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</si>
  <si>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</si>
  <si>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</si>
  <si>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</si>
  <si>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</si>
  <si>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</si>
  <si>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</si>
  <si>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</si>
  <si>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</si>
  <si>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</si>
  <si>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</si>
  <si>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</si>
  <si>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</si>
  <si>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</si>
  <si>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</si>
  <si>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</si>
  <si>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</si>
  <si>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</si>
  <si>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</si>
  <si>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</si>
  <si>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</si>
  <si>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</si>
  <si>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</si>
  <si>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</si>
  <si>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</si>
  <si>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</si>
  <si>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</si>
  <si>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</si>
  <si>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</si>
  <si>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</si>
  <si>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</si>
  <si>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</si>
  <si>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</si>
  <si>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</si>
  <si>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</si>
  <si>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</si>
  <si>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</si>
  <si>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</si>
  <si>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</si>
  <si>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</si>
  <si>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</si>
  <si>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</si>
  <si>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</si>
  <si>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</si>
  <si>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</si>
  <si>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</si>
  <si>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</si>
  <si>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</si>
  <si>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</si>
  <si>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</si>
  <si>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</si>
  <si>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</si>
  <si>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</si>
  <si>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</si>
  <si>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</si>
  <si>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</si>
  <si>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</si>
  <si>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</si>
  <si>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</si>
  <si>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</si>
  <si>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</si>
  <si>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</si>
  <si>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</si>
  <si>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</si>
  <si>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</si>
  <si>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</si>
  <si>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</si>
  <si>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</si>
  <si>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</si>
  <si>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</si>
  <si>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</si>
  <si>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</si>
  <si>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</si>
  <si>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</si>
  <si>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</si>
  <si>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</si>
  <si>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</si>
  <si>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</si>
  <si>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</si>
  <si>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</si>
  <si>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</si>
  <si>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</si>
  <si>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</si>
  <si>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</si>
  <si>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</si>
  <si>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</si>
  <si>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</si>
  <si>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</si>
  <si>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</si>
  <si>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</si>
  <si>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</si>
  <si>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</si>
  <si>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</si>
  <si>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</si>
  <si>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</si>
  <si>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</si>
  <si>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</si>
  <si>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</si>
  <si>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</si>
  <si>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</si>
  <si>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</si>
  <si>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</si>
  <si>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</si>
  <si>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</si>
  <si>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</si>
  <si>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</si>
  <si>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</si>
  <si>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</si>
  <si>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</si>
  <si>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</si>
  <si>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</si>
  <si>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</si>
  <si>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</si>
  <si>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</si>
  <si>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</si>
  <si>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</si>
  <si>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</si>
  <si>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</si>
  <si>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</si>
  <si>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</si>
  <si>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</si>
  <si>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</si>
  <si>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</si>
  <si>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</si>
  <si>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</si>
  <si>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</si>
  <si>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</si>
  <si>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</si>
  <si>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</si>
  <si>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</si>
  <si>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</si>
  <si>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</si>
  <si>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</si>
  <si>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</si>
  <si>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</si>
  <si>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</si>
  <si>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</si>
  <si>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</si>
  <si>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</si>
  <si>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</si>
  <si>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</si>
  <si>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</si>
  <si>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</si>
  <si>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</si>
  <si>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</si>
  <si>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</si>
  <si>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</si>
  <si>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</si>
  <si>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</si>
  <si>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</si>
  <si>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</si>
  <si>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</si>
  <si>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</si>
  <si>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</si>
  <si>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</si>
  <si>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</si>
  <si>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</si>
  <si>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</si>
  <si>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</si>
  <si>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</si>
  <si>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</si>
  <si>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</si>
  <si>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</si>
  <si>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</si>
  <si>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</si>
  <si>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</si>
  <si>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</si>
  <si>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</si>
  <si>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</si>
  <si>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</si>
  <si>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</si>
  <si>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</si>
  <si>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</si>
  <si>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</si>
  <si>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</si>
  <si>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</si>
  <si>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</si>
  <si>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</si>
  <si>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</si>
  <si>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</si>
  <si>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</si>
  <si>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</si>
  <si>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</si>
  <si>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</si>
  <si>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</si>
  <si>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</si>
  <si>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</si>
  <si>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</si>
  <si>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</si>
  <si>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</si>
  <si>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</si>
  <si>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</si>
  <si>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</si>
  <si>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</si>
  <si>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</si>
  <si>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</si>
  <si>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</si>
  <si>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</si>
  <si>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</si>
  <si>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</si>
  <si>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</si>
  <si>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</si>
  <si>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</si>
  <si>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</si>
  <si>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</si>
  <si>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</si>
  <si>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</si>
  <si>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</si>
  <si>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</si>
  <si>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</si>
  <si>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</si>
  <si>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</si>
  <si>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</si>
  <si>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</si>
  <si>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</si>
  <si>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</si>
  <si>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</si>
  <si>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</si>
  <si>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</si>
  <si>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</si>
  <si>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</si>
  <si>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</si>
  <si>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</si>
  <si>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</si>
  <si>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</si>
  <si>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</si>
  <si>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</si>
  <si>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</si>
  <si>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</si>
  <si>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</si>
  <si>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</si>
  <si>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</si>
  <si>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</si>
  <si>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</si>
  <si>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</si>
  <si>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</si>
  <si>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</si>
  <si>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</si>
  <si>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</si>
  <si>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</si>
  <si>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</si>
  <si>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</si>
  <si>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</si>
  <si>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</si>
  <si>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</si>
  <si>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</si>
  <si>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</si>
  <si>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</si>
  <si>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</si>
  <si>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</si>
  <si>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</si>
  <si>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</si>
  <si>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</si>
  <si>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</si>
  <si>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</si>
  <si>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</si>
  <si>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</si>
  <si>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</si>
  <si>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</si>
  <si>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</si>
  <si>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</si>
  <si>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</si>
  <si>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</si>
  <si>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</si>
  <si>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</si>
  <si>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</si>
  <si>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</si>
  <si>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</si>
  <si>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</si>
  <si>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</si>
  <si>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</si>
  <si>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</si>
  <si>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</si>
  <si>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</si>
  <si>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</si>
  <si>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</si>
  <si>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</si>
  <si>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</si>
  <si>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</si>
  <si>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</si>
  <si>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</si>
  <si>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</si>
  <si>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</si>
  <si>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</si>
  <si>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</si>
  <si>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</si>
  <si>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</si>
  <si>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</si>
  <si>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</si>
  <si>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</si>
  <si>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</si>
  <si>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</si>
  <si>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</si>
  <si>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</si>
  <si>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</si>
  <si>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</si>
  <si>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</si>
  <si>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</si>
  <si>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</si>
  <si>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</si>
  <si>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</si>
  <si>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</si>
  <si>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</si>
  <si>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</si>
  <si>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</si>
  <si>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</si>
  <si>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</si>
  <si>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</si>
  <si>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</si>
  <si>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</si>
  <si>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</si>
  <si>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</si>
  <si>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</si>
  <si>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</si>
  <si>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</si>
  <si>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</si>
  <si>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</si>
  <si>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</si>
  <si>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</si>
  <si>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</si>
  <si>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</si>
  <si>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</si>
  <si>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</si>
  <si>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</si>
  <si>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</si>
  <si>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</si>
  <si>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</si>
  <si>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</si>
  <si>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</si>
  <si>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</si>
  <si>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</si>
  <si>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</si>
  <si>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</si>
  <si>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</si>
  <si>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</si>
  <si>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</si>
  <si>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</si>
  <si>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</si>
  <si>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</si>
  <si>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</si>
  <si>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</si>
  <si>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</si>
  <si>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</si>
  <si>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</si>
  <si>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</si>
  <si>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</si>
  <si>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</si>
  <si>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</si>
  <si>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</si>
  <si>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</si>
  <si>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</si>
  <si>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</si>
  <si>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</si>
  <si>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</si>
  <si>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</si>
  <si>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</si>
  <si>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</si>
  <si>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</si>
  <si>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</si>
  <si>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</si>
  <si>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</si>
  <si>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</si>
  <si>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</si>
  <si>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</si>
  <si>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</si>
  <si>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</si>
  <si>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</si>
  <si>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</si>
  <si>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</si>
  <si>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</si>
  <si>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</si>
  <si>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</si>
  <si>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</si>
  <si>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</si>
  <si>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</si>
  <si>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</si>
  <si>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</si>
  <si>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</si>
  <si>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</si>
  <si>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</si>
  <si>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</si>
  <si>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</si>
  <si>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</si>
  <si>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</si>
  <si>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</si>
  <si>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</si>
  <si>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</si>
  <si>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</si>
  <si>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</si>
  <si>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</si>
  <si>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</si>
  <si>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</si>
  <si>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</si>
  <si>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</si>
  <si>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</si>
  <si>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</si>
  <si>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</si>
  <si>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</si>
  <si>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</si>
  <si>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</si>
  <si>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</si>
  <si>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</si>
  <si>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</si>
  <si>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</si>
  <si>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</si>
  <si>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</si>
  <si>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</si>
  <si>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</si>
  <si>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</si>
  <si>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</si>
  <si>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</si>
  <si>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</si>
  <si>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</si>
  <si>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</si>
  <si>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</si>
  <si>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</si>
  <si>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</si>
  <si>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</si>
  <si>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</si>
  <si>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</si>
  <si>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</si>
  <si>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</si>
  <si>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</si>
  <si>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</si>
  <si>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</si>
  <si>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</si>
  <si>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</si>
  <si>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</si>
  <si>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</si>
  <si>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</si>
  <si>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</si>
  <si>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</si>
  <si>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</si>
  <si>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</si>
  <si>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</si>
  <si>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</si>
  <si>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</si>
  <si>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</si>
  <si>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</si>
  <si>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</si>
  <si>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</si>
  <si>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</si>
  <si>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</si>
  <si>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</si>
  <si>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</si>
  <si>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</si>
  <si>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</si>
  <si>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</si>
  <si>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</si>
  <si>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</si>
  <si>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</si>
  <si>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</si>
  <si>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</si>
  <si>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</si>
  <si>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</si>
  <si>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</si>
  <si>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</si>
  <si>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</si>
  <si>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</si>
  <si>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</si>
  <si>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</si>
  <si>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</si>
  <si>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</si>
  <si>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</si>
  <si>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</si>
  <si>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</si>
  <si>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</si>
  <si>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</si>
  <si>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</si>
  <si>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</si>
  <si>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</si>
  <si>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</si>
  <si>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</si>
  <si>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</si>
  <si>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</si>
  <si>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</si>
  <si>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</si>
  <si>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</si>
  <si>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</si>
  <si>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</si>
  <si>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</si>
  <si>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</si>
  <si>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</si>
  <si>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</si>
  <si>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</si>
  <si>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</si>
  <si>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</si>
  <si>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</si>
  <si>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</si>
  <si>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</si>
  <si>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</si>
  <si>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</si>
  <si>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</si>
  <si>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</si>
  <si>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</si>
  <si>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</si>
  <si>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</si>
  <si>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</si>
  <si>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</si>
  <si>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</si>
  <si>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</si>
  <si>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</si>
  <si>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</si>
  <si>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</si>
  <si>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</si>
  <si>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</si>
  <si>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</si>
  <si>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</si>
  <si>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</si>
  <si>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</si>
  <si>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</si>
  <si>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</si>
  <si>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</si>
  <si>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</si>
  <si>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</si>
  <si>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</si>
  <si>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</si>
  <si>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</si>
  <si>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</si>
  <si>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</si>
  <si>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</si>
  <si>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</si>
  <si>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</si>
  <si>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</si>
  <si>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</si>
  <si>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</si>
  <si>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</si>
  <si>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</si>
  <si>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</si>
  <si>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</si>
  <si>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</si>
  <si>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</si>
  <si>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</si>
  <si>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</si>
  <si>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</si>
  <si>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</si>
  <si>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</si>
  <si>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</si>
  <si>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</si>
  <si>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</si>
  <si>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</si>
  <si>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</si>
  <si>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</si>
  <si>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</si>
  <si>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</si>
  <si>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</si>
  <si>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</si>
  <si>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</si>
  <si>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</si>
  <si>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</si>
  <si>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</si>
  <si>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</si>
  <si>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</si>
  <si>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</si>
  <si>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</si>
  <si>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</si>
  <si>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</si>
  <si>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</si>
  <si>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</si>
  <si>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</si>
  <si>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</si>
  <si>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</si>
  <si>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</si>
  <si>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</si>
  <si>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</si>
  <si>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</si>
  <si>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</si>
  <si>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</si>
  <si>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</si>
  <si>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</si>
  <si>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</si>
  <si>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</si>
  <si>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</si>
  <si>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</si>
  <si>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</si>
  <si>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</si>
  <si>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</si>
  <si>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</si>
  <si>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</si>
  <si>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</si>
  <si>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</si>
  <si>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</si>
  <si>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</si>
  <si>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</si>
  <si>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</si>
  <si>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</si>
  <si>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</si>
  <si>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</si>
  <si>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</si>
  <si>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</si>
  <si>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</si>
  <si>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</si>
  <si>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</si>
  <si>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</si>
  <si>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</si>
  <si>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</si>
  <si>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</si>
  <si>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</si>
  <si>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</si>
  <si>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</si>
  <si>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</si>
  <si>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</si>
  <si>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</si>
  <si>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</si>
  <si>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</si>
  <si>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</si>
  <si>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</si>
  <si>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</si>
  <si>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</si>
  <si>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</si>
  <si>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</si>
  <si>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</si>
  <si>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</si>
  <si>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</si>
  <si>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</si>
  <si>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</si>
  <si>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</si>
  <si>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</si>
  <si>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</si>
  <si>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</si>
  <si>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</si>
  <si>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</si>
  <si>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</si>
  <si>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</si>
  <si>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</si>
  <si>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</si>
  <si>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</si>
  <si>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</si>
  <si>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</si>
  <si>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</si>
  <si>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</si>
  <si>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</si>
  <si>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</si>
  <si>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</si>
  <si>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</si>
  <si>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</si>
  <si>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</si>
  <si>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</si>
  <si>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</si>
  <si>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</si>
  <si>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</si>
  <si>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</si>
  <si>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</si>
  <si>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</si>
  <si>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</si>
  <si>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</si>
  <si>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</si>
  <si>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</si>
  <si>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</si>
  <si>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</si>
  <si>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</si>
  <si>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</si>
  <si>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</si>
  <si>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</si>
  <si>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</si>
  <si>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</si>
  <si>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</si>
  <si>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</si>
  <si>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</si>
  <si>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</si>
  <si>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</si>
  <si>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</si>
  <si>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</si>
  <si>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</si>
  <si>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</si>
  <si>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</si>
  <si>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</si>
  <si>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</si>
  <si>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</si>
  <si>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</si>
  <si>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</si>
  <si>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</si>
  <si>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</si>
  <si>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</si>
  <si>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</si>
  <si>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</si>
  <si>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</si>
  <si>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</si>
  <si>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</si>
  <si>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</si>
  <si>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</si>
  <si>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</si>
  <si>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</si>
  <si>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</si>
  <si>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</si>
  <si>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</si>
  <si>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</si>
  <si>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</si>
  <si>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</si>
  <si>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</si>
  <si>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</si>
  <si>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</si>
  <si>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</si>
  <si>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</si>
  <si>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</si>
  <si>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</si>
  <si>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</si>
  <si>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</si>
  <si>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</si>
  <si>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</si>
  <si>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</si>
  <si>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</si>
  <si>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</si>
  <si>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</si>
  <si>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</si>
  <si>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</si>
  <si>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</si>
  <si>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</si>
  <si>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</si>
  <si>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</si>
  <si>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</si>
  <si>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</si>
  <si>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</si>
  <si>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</si>
  <si>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</si>
  <si>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</si>
  <si>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</si>
  <si>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</si>
  <si>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</si>
  <si>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</si>
  <si>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</si>
  <si>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</si>
  <si>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</si>
  <si>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</si>
  <si>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</si>
  <si>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</si>
  <si>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</si>
  <si>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</si>
  <si>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</si>
  <si>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</si>
  <si>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</si>
  <si>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</si>
  <si>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</si>
  <si>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</si>
  <si>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</si>
  <si>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</si>
  <si>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</si>
  <si>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</si>
  <si>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</si>
  <si>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</si>
  <si>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</si>
  <si>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</si>
  <si>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</si>
  <si>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</si>
  <si>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</si>
  <si>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</si>
  <si>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</si>
  <si>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</si>
  <si>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</si>
  <si>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</si>
  <si>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</si>
  <si>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</si>
  <si>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</si>
  <si>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</si>
  <si>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</si>
  <si>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</si>
  <si>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</si>
  <si>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</si>
  <si>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</si>
  <si>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</si>
  <si>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</si>
  <si>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</si>
  <si>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</si>
  <si>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</si>
  <si>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</si>
  <si>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</si>
  <si>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</si>
  <si>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</si>
  <si>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</si>
  <si>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</si>
  <si>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</si>
  <si>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</si>
  <si>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</si>
  <si>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</si>
  <si>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</si>
  <si>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</si>
  <si>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</si>
  <si>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</si>
  <si>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</si>
  <si>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</si>
  <si>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</si>
  <si>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</si>
  <si>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</si>
  <si>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</si>
  <si>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</si>
  <si>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</si>
  <si>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</si>
  <si>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</si>
  <si>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</si>
  <si>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</si>
  <si>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</si>
  <si>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</si>
  <si>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</si>
  <si>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</si>
  <si>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</si>
  <si>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</si>
  <si>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</si>
  <si>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</si>
  <si>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</si>
  <si>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</si>
  <si>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</si>
  <si>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</si>
  <si>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</si>
  <si>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</si>
  <si>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</si>
  <si>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</si>
  <si>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</si>
  <si>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</si>
  <si>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</si>
  <si>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</si>
  <si>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</si>
  <si>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</si>
  <si>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</si>
  <si>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</si>
  <si>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</si>
  <si>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</si>
  <si>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</si>
  <si>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</si>
  <si>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</si>
  <si>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</si>
  <si>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</si>
  <si>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</si>
  <si>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</si>
  <si>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</si>
  <si>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</si>
  <si>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</si>
  <si>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</si>
  <si>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</si>
  <si>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</si>
  <si>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</si>
  <si>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</si>
  <si>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</si>
  <si>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</si>
  <si>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</si>
  <si>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</si>
  <si>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</si>
  <si>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</si>
  <si>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</si>
  <si>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</si>
  <si>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</si>
  <si>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</si>
  <si>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</si>
  <si>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</si>
  <si>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</si>
  <si>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</si>
  <si>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</si>
  <si>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</si>
  <si>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</si>
  <si>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</si>
  <si>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</si>
  <si>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</si>
  <si>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</si>
  <si>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</si>
  <si>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</si>
  <si>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</si>
  <si>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</si>
  <si>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</si>
  <si>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</si>
  <si>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</si>
  <si>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</si>
  <si>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</si>
  <si>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</si>
  <si>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</si>
  <si>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</si>
  <si>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</si>
  <si>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</si>
  <si>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</si>
  <si>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</si>
  <si>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</si>
  <si>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</si>
  <si>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</si>
  <si>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</si>
  <si>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</si>
  <si>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</si>
  <si>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</si>
  <si>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</si>
  <si>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</si>
  <si>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</si>
  <si>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</si>
  <si>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</si>
  <si>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</si>
  <si>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</si>
  <si>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</si>
  <si>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</si>
  <si>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</si>
  <si>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</si>
  <si>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</si>
  <si>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</si>
  <si>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</si>
  <si>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</si>
  <si>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</si>
  <si>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</si>
  <si>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</si>
  <si>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</si>
  <si>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</si>
  <si>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</si>
  <si>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</si>
  <si>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</si>
  <si>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</si>
  <si>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</si>
  <si>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</si>
  <si>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</si>
  <si>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</si>
  <si>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</si>
  <si>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</si>
  <si>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</si>
  <si>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</si>
  <si>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</si>
  <si>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</si>
  <si>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</si>
  <si>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</si>
  <si>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</si>
  <si>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</si>
  <si>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</si>
  <si>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</si>
  <si>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</si>
  <si>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</si>
  <si>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</si>
  <si>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</si>
  <si>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</si>
  <si>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</si>
  <si>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</si>
  <si>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</si>
  <si>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</si>
  <si>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</si>
  <si>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</si>
  <si>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</si>
  <si>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</si>
  <si>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</si>
  <si>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</si>
  <si>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</si>
  <si>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</si>
  <si>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</si>
  <si>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</si>
  <si>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</si>
  <si>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</si>
  <si>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</si>
  <si>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</si>
  <si>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</si>
  <si>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</si>
  <si>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</si>
  <si>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</si>
  <si>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</si>
  <si>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</si>
  <si>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</si>
  <si>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</si>
  <si>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</si>
  <si>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</si>
  <si>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</si>
  <si>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</si>
  <si>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</si>
  <si>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</si>
  <si>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</si>
  <si>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</si>
  <si>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</si>
  <si>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</si>
  <si>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</si>
  <si>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</si>
  <si>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</si>
  <si>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</si>
  <si>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</si>
  <si>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</si>
  <si>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</si>
  <si>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</si>
  <si>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</si>
  <si>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</si>
  <si>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</si>
  <si>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</si>
  <si>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</si>
  <si>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</si>
  <si>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</si>
  <si>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</si>
  <si>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</si>
  <si>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</si>
  <si>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</si>
  <si>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</si>
  <si>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</si>
  <si>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</si>
  <si>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</si>
  <si>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</si>
  <si>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</si>
  <si>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</si>
  <si>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</si>
  <si>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</si>
  <si>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</si>
  <si>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</si>
  <si>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</si>
  <si>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</si>
  <si>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</si>
  <si>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</si>
  <si>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</si>
  <si>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</si>
  <si>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</si>
  <si>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</si>
  <si>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</si>
  <si>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</si>
  <si>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</si>
  <si>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</si>
  <si>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</si>
  <si>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</si>
  <si>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</si>
  <si>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</si>
  <si>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</si>
  <si>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</si>
  <si>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</si>
  <si>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</si>
  <si>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</si>
  <si>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</si>
  <si>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</si>
  <si>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</si>
  <si>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</si>
  <si>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</si>
  <si>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</si>
  <si>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</si>
  <si>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</si>
  <si>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</si>
  <si>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</si>
  <si>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</si>
  <si>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</si>
  <si>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</si>
  <si>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</si>
  <si>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</si>
  <si>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</si>
  <si>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</si>
  <si>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</si>
  <si>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</si>
  <si>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</si>
  <si>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</si>
  <si>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</si>
  <si>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</si>
  <si>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</si>
  <si>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</si>
  <si>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</si>
  <si>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</si>
  <si>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</si>
  <si>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</si>
  <si>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</si>
  <si>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</si>
  <si>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</si>
  <si>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</si>
  <si>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</si>
  <si>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</si>
  <si>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</si>
  <si>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</si>
  <si>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</si>
  <si>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</si>
  <si>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</si>
  <si>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</si>
  <si>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</si>
  <si>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</si>
  <si>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</si>
  <si>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</si>
  <si>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</si>
  <si>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</si>
  <si>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</si>
  <si>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</si>
  <si>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</si>
  <si>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</si>
  <si>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</si>
  <si>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</si>
  <si>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</si>
  <si>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</si>
  <si>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</si>
  <si>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</si>
  <si>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</si>
  <si>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</si>
  <si>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</si>
  <si>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</si>
  <si>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</si>
  <si>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</si>
  <si>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</si>
  <si>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</si>
  <si>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</si>
  <si>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</si>
  <si>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</si>
  <si>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</si>
  <si>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</si>
  <si>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</si>
  <si>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</si>
  <si>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</si>
  <si>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</si>
  <si>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</si>
  <si>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</si>
  <si>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</si>
  <si>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</si>
  <si>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</si>
  <si>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</si>
  <si>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</si>
  <si>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</si>
  <si>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</si>
  <si>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</si>
  <si>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</si>
  <si>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</si>
  <si>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</si>
  <si>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</si>
  <si>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</si>
  <si>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</si>
  <si>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</si>
  <si>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</si>
  <si>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</si>
  <si>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</si>
  <si>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</si>
  <si>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</si>
  <si>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</si>
  <si>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</si>
  <si>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</si>
  <si>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</si>
  <si>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</si>
  <si>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</si>
  <si>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</si>
  <si>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</si>
  <si>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</si>
  <si>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</si>
  <si>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</si>
  <si>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</si>
  <si>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</si>
  <si>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</si>
  <si>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</si>
  <si>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</si>
  <si>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</si>
  <si>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</si>
  <si>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</si>
  <si>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</si>
  <si>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</si>
  <si>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</si>
  <si>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</si>
  <si>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</si>
  <si>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</si>
  <si>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</si>
  <si>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</si>
  <si>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</si>
  <si>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</si>
  <si>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</si>
  <si>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</si>
  <si>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</si>
  <si>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</si>
  <si>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</si>
  <si>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</si>
  <si>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</si>
  <si>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</si>
  <si>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</si>
  <si>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</si>
  <si>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</si>
  <si>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</si>
  <si>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</si>
  <si>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</si>
  <si>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</si>
  <si>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</si>
  <si>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</si>
  <si>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</si>
  <si>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</si>
  <si>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</si>
  <si>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</si>
  <si>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</si>
  <si>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</si>
  <si>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</si>
  <si>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</si>
  <si>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</si>
  <si>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</si>
  <si>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</si>
  <si>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</si>
  <si>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</si>
  <si>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</si>
  <si>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</si>
  <si>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</si>
  <si>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</si>
  <si>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</si>
  <si>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</si>
  <si>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</si>
  <si>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</si>
  <si>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</si>
  <si>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</si>
  <si>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</si>
  <si>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</si>
  <si>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</si>
  <si>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</si>
  <si>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</si>
  <si>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</si>
  <si>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</si>
  <si>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</si>
  <si>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</si>
  <si>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</si>
  <si>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</si>
  <si>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</si>
  <si>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</si>
  <si>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</si>
  <si>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</si>
  <si>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</si>
  <si>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</si>
  <si>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</si>
  <si>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</si>
  <si>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</si>
  <si>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</si>
  <si>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</si>
  <si>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</si>
  <si>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</si>
  <si>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</si>
  <si>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</si>
  <si>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</si>
  <si>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</si>
  <si>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</si>
  <si>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</si>
  <si>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</si>
  <si>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</si>
  <si>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</si>
  <si>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</si>
  <si>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</si>
  <si>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</si>
  <si>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</si>
  <si>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</si>
  <si>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</si>
  <si>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</si>
  <si>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</si>
  <si>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</si>
  <si>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</si>
  <si>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</si>
  <si>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</si>
  <si>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</si>
  <si>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</si>
  <si>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</si>
  <si>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</si>
  <si>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</si>
  <si>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</si>
  <si>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</si>
  <si>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</si>
  <si>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</si>
  <si>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</si>
  <si>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</si>
  <si>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</si>
  <si>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</si>
  <si>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</si>
  <si>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</si>
  <si>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</si>
  <si>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</si>
  <si>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</si>
  <si>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</si>
  <si>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</si>
  <si>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</si>
  <si>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</si>
  <si>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</si>
  <si>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</si>
  <si>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</si>
  <si>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</si>
  <si>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</si>
  <si>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</si>
  <si>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</si>
  <si>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</si>
  <si>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</si>
  <si>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</si>
  <si>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</si>
  <si>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</si>
  <si>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</si>
  <si>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</si>
  <si>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</si>
  <si>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</si>
  <si>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</si>
  <si>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</si>
  <si>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</si>
  <si>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</si>
  <si>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</si>
  <si>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</si>
  <si>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</si>
  <si>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</si>
  <si>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</si>
  <si>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</si>
  <si>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</si>
  <si>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</si>
  <si>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</si>
  <si>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</si>
  <si>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</si>
  <si>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</si>
  <si>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</si>
  <si>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</si>
  <si>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</si>
  <si>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</si>
  <si>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</si>
  <si>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</si>
  <si>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</si>
  <si>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</si>
  <si>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</si>
  <si>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</si>
  <si>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</si>
  <si>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</si>
  <si>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</si>
  <si>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</si>
  <si>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</si>
  <si>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</si>
  <si>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</si>
  <si>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</si>
  <si>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</si>
  <si>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</si>
  <si>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</si>
  <si>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</si>
  <si>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</si>
  <si>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</si>
  <si>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</si>
  <si>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</si>
  <si>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</si>
  <si>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</si>
  <si>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</si>
  <si>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</si>
  <si>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</si>
  <si>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</si>
  <si>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</si>
  <si>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</si>
  <si>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</si>
  <si>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</si>
  <si>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</si>
  <si>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</si>
  <si>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</si>
  <si>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</si>
  <si>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</si>
  <si>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</si>
  <si>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</si>
  <si>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</si>
  <si>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</si>
  <si>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</si>
  <si>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</si>
  <si>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</si>
  <si>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</si>
  <si>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</si>
  <si>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</si>
  <si>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</si>
  <si>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</si>
  <si>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</si>
  <si>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</si>
  <si>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</si>
  <si>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</si>
  <si>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</si>
  <si>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</si>
  <si>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</si>
  <si>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</si>
  <si>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</si>
  <si>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</si>
  <si>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</si>
  <si>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</si>
  <si>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</si>
  <si>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</si>
  <si>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</si>
  <si>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</si>
  <si>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</si>
  <si>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</si>
  <si>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</si>
  <si>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</si>
  <si>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</si>
  <si>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</si>
  <si>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</si>
  <si>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</si>
  <si>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</si>
  <si>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</si>
  <si>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</si>
  <si>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</si>
  <si>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</si>
  <si>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</si>
  <si>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</si>
  <si>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</si>
  <si>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</si>
  <si>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</si>
  <si>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</si>
  <si>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</si>
  <si>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</si>
  <si>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</si>
  <si>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</si>
  <si>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</si>
  <si>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</si>
  <si>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</si>
  <si>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</si>
  <si>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</si>
  <si>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</si>
  <si>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</si>
  <si>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</si>
  <si>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</si>
  <si>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</si>
  <si>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</si>
  <si>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</si>
  <si>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</si>
  <si>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</si>
  <si>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</si>
  <si>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</si>
  <si>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</si>
  <si>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</si>
  <si>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</si>
  <si>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</si>
  <si>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</si>
  <si>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</si>
  <si>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</si>
  <si>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</si>
  <si>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</si>
  <si>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</si>
  <si>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</si>
  <si>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</si>
  <si>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</si>
  <si>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</si>
  <si>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</si>
  <si>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</si>
  <si>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</si>
  <si>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</si>
  <si>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</si>
  <si>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</si>
  <si>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</si>
  <si>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</si>
  <si>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</si>
  <si>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</si>
  <si>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</si>
  <si>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</si>
  <si>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</si>
  <si>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</si>
  <si>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</si>
  <si>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</si>
  <si>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</si>
  <si>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</si>
  <si>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</si>
  <si>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</si>
  <si>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</si>
  <si>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</si>
  <si>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</si>
  <si>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</si>
  <si>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</si>
  <si>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</si>
  <si>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</si>
  <si>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</si>
  <si>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</si>
  <si>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</si>
  <si>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</si>
  <si>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</si>
  <si>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</si>
  <si>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</si>
  <si>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</si>
  <si>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</si>
  <si>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</si>
  <si>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</si>
  <si>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</si>
  <si>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</si>
  <si>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</si>
  <si>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</si>
  <si>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</si>
  <si>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</si>
  <si>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</si>
  <si>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</si>
  <si>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</si>
  <si>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</si>
  <si>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</si>
  <si>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</si>
  <si>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</si>
  <si>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</si>
  <si>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</si>
  <si>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</si>
  <si>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</si>
  <si>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</si>
  <si>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</si>
  <si>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</si>
  <si>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</si>
  <si>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</si>
  <si>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</si>
  <si>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</si>
  <si>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</si>
  <si>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</si>
  <si>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</si>
  <si>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</si>
  <si>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</si>
  <si>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</si>
  <si>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</si>
  <si>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</si>
  <si>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</si>
  <si>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</si>
  <si>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</si>
  <si>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</si>
  <si>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</si>
  <si>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</si>
  <si>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</si>
  <si>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</si>
  <si>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</si>
  <si>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</si>
  <si>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</si>
  <si>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</si>
  <si>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</si>
  <si>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</si>
  <si>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</si>
  <si>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</si>
  <si>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</si>
  <si>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</si>
  <si>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</si>
  <si>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</si>
  <si>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</si>
  <si>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</si>
  <si>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</si>
  <si>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</si>
  <si>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</si>
  <si>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</si>
  <si>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</si>
  <si>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</si>
  <si>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</si>
  <si>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</si>
  <si>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</si>
  <si>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</si>
  <si>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</si>
  <si>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</si>
  <si>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</si>
  <si>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</si>
  <si>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</si>
  <si>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</si>
  <si>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</si>
  <si>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</si>
  <si>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</si>
  <si>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</si>
  <si>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</si>
  <si>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</si>
  <si>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</si>
  <si>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</si>
  <si>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</si>
  <si>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</si>
  <si>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</si>
  <si>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</si>
  <si>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</si>
  <si>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</si>
  <si>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</si>
  <si>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</si>
  <si>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</si>
  <si>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</si>
  <si>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</si>
  <si>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</si>
  <si>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</si>
  <si>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</si>
  <si>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</si>
  <si>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</si>
  <si>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</si>
  <si>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</si>
  <si>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</si>
  <si>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</si>
  <si>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</si>
  <si>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</si>
  <si>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</si>
  <si>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</si>
  <si>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</si>
  <si>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</si>
  <si>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</si>
  <si>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</si>
  <si>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</si>
  <si>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</si>
  <si>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</si>
  <si>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</si>
  <si>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</si>
  <si>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</si>
  <si>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</si>
  <si>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</si>
  <si>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</si>
  <si>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</si>
  <si>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</si>
  <si>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</si>
  <si>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</si>
  <si>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</si>
  <si>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</si>
  <si>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</si>
  <si>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</si>
  <si>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</si>
  <si>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</si>
  <si>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</si>
  <si>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</si>
  <si>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</si>
  <si>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</si>
  <si>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</si>
  <si>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</si>
  <si>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</si>
  <si>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</si>
  <si>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</si>
  <si>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</si>
  <si>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</si>
  <si>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</si>
  <si>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</si>
  <si>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</si>
  <si>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</si>
  <si>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</si>
  <si>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</si>
  <si>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</si>
  <si>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</si>
  <si>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</si>
  <si>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</si>
  <si>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</si>
  <si>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</si>
  <si>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</si>
  <si>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</si>
  <si>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</si>
  <si>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</si>
  <si>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</si>
  <si>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</si>
  <si>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</si>
  <si>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</si>
  <si>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</si>
  <si>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</si>
  <si>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</si>
  <si>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</si>
  <si>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</si>
  <si>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</si>
  <si>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</si>
  <si>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</si>
  <si>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</si>
  <si>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</si>
  <si>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</si>
  <si>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</si>
  <si>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</si>
  <si>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</si>
  <si>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</si>
  <si>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</si>
  <si>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</si>
  <si>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</si>
  <si>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</si>
  <si>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</si>
  <si>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</si>
  <si>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</si>
  <si>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</si>
  <si>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</si>
  <si>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</si>
  <si>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</si>
  <si>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</si>
  <si>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</si>
  <si>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</si>
  <si>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</si>
  <si>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</si>
  <si>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</si>
  <si>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</si>
  <si>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</si>
  <si>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</si>
  <si>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</si>
  <si>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</si>
  <si>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</si>
  <si>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</si>
  <si>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</si>
  <si>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</si>
  <si>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</si>
  <si>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</si>
  <si>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</si>
  <si>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</si>
  <si>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</si>
  <si>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</si>
  <si>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</si>
  <si>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</si>
  <si>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</si>
  <si>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</si>
  <si>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</si>
  <si>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</si>
  <si>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</si>
  <si>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</si>
  <si>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</si>
  <si>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</si>
  <si>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</si>
  <si>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</si>
  <si>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</si>
  <si>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</si>
  <si>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</si>
  <si>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</si>
  <si>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</si>
  <si>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</si>
  <si>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</si>
  <si>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</si>
  <si>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</si>
  <si>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</si>
  <si>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</si>
  <si>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</si>
  <si>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</si>
  <si>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</si>
  <si>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</si>
  <si>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</si>
  <si>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</si>
  <si>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</si>
  <si>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</si>
  <si>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</si>
  <si>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</si>
  <si>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</si>
  <si>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</si>
  <si>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</si>
  <si>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</si>
  <si>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</si>
  <si>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</si>
  <si>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</si>
  <si>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</si>
  <si>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</si>
  <si>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</si>
  <si>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</si>
  <si>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</si>
  <si>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</si>
  <si>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</si>
  <si>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</si>
  <si>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</si>
  <si>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</si>
  <si>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</si>
  <si>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</si>
  <si>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</si>
  <si>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</si>
  <si>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</si>
  <si>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</si>
  <si>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</si>
  <si>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</si>
  <si>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</si>
  <si>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</si>
  <si>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</si>
  <si>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</si>
  <si>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</si>
  <si>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</si>
  <si>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</si>
  <si>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</si>
  <si>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</si>
  <si>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</si>
  <si>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</si>
  <si>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</si>
  <si>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</si>
  <si>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</si>
  <si>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</si>
  <si>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</si>
  <si>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</si>
  <si>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</si>
  <si>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</si>
  <si>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</si>
  <si>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</si>
  <si>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</si>
  <si>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</si>
  <si>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</si>
  <si>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</si>
  <si>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</si>
  <si>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</si>
  <si>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</si>
  <si>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</si>
  <si>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</si>
  <si>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</si>
  <si>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</si>
  <si>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</si>
  <si>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</si>
  <si>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</si>
  <si>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</si>
  <si>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</si>
  <si>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</si>
  <si>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</si>
  <si>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</si>
  <si>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</si>
  <si>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</si>
  <si>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</si>
  <si>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</si>
  <si>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</si>
  <si>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</si>
  <si>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</si>
  <si>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</si>
  <si>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</si>
  <si>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</si>
  <si>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</si>
  <si>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</si>
  <si>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</si>
  <si>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</si>
  <si>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</si>
  <si>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</si>
  <si>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</si>
  <si>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</si>
  <si>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</si>
  <si>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</si>
  <si>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</si>
  <si>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</si>
  <si>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</si>
  <si>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</si>
  <si>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</si>
  <si>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</si>
  <si>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</si>
  <si>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</si>
  <si>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</si>
  <si>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</si>
  <si>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</si>
  <si>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</si>
  <si>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</si>
  <si>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</si>
  <si>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</si>
  <si>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</si>
  <si>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</si>
  <si>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</si>
  <si>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</si>
  <si>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</si>
  <si>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</si>
  <si>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</si>
  <si>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</si>
  <si>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</si>
  <si>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</si>
  <si>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</si>
  <si>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</si>
  <si>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</si>
  <si>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</si>
  <si>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</si>
  <si>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</si>
  <si>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</si>
  <si>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</si>
  <si>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</si>
  <si>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</si>
  <si>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</si>
  <si>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</si>
  <si>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</si>
  <si>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</si>
  <si>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</si>
  <si>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</si>
  <si>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</si>
  <si>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</si>
  <si>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</si>
  <si>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</si>
  <si>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</si>
  <si>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</si>
  <si>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</si>
  <si>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</si>
  <si>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</si>
  <si>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</si>
  <si>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</si>
  <si>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</si>
  <si>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</si>
  <si>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</si>
  <si>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</si>
  <si>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</si>
  <si>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</si>
  <si>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</si>
  <si>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</si>
  <si>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</si>
  <si>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</si>
  <si>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</si>
  <si>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</si>
  <si>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</si>
  <si>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</si>
  <si>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</si>
  <si>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</si>
  <si>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</si>
  <si>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</si>
  <si>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</si>
  <si>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</si>
  <si>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</si>
  <si>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</si>
  <si>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</si>
  <si>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</si>
  <si>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</si>
  <si>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</si>
  <si>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</si>
  <si>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</si>
  <si>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</si>
  <si>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</si>
  <si>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</si>
  <si>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</si>
  <si>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</si>
  <si>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</si>
  <si>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</si>
  <si>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</si>
  <si>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</si>
  <si>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</si>
  <si>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</si>
  <si>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</si>
  <si>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</si>
  <si>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</si>
  <si>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</si>
  <si>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</si>
  <si>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</si>
  <si>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</si>
  <si>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</si>
  <si>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</si>
  <si>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</si>
  <si>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</si>
  <si>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</si>
  <si>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</si>
  <si>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</si>
  <si>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</si>
  <si>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</si>
  <si>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</si>
  <si>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</si>
  <si>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</si>
  <si>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</si>
  <si>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</si>
  <si>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</si>
  <si>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</si>
  <si>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</si>
  <si>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</si>
  <si>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</si>
  <si>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</si>
  <si>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</si>
  <si>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</si>
  <si>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</si>
  <si>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</si>
  <si>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</si>
  <si>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</si>
  <si>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</si>
  <si>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</si>
  <si>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</si>
  <si>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</si>
  <si>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</si>
  <si>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</si>
  <si>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</si>
  <si>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</si>
  <si>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</si>
  <si>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</si>
  <si>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</si>
  <si>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</si>
  <si>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</si>
  <si>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</si>
  <si>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</si>
  <si>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</si>
  <si>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</si>
  <si>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</si>
  <si>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</si>
  <si>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</si>
  <si>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</si>
  <si>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</si>
  <si>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</si>
  <si>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</si>
  <si>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</si>
  <si>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</si>
  <si>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</si>
  <si>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</si>
  <si>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</si>
  <si>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</si>
  <si>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</si>
  <si>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</si>
  <si>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</si>
  <si>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</si>
  <si>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</si>
  <si>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</si>
  <si>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</si>
  <si>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</si>
  <si>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</si>
  <si>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</si>
  <si>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</si>
  <si>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</si>
  <si>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</si>
  <si>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</si>
  <si>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</si>
  <si>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</si>
  <si>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</si>
  <si>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</si>
  <si>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</si>
  <si>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</si>
  <si>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</si>
  <si>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</si>
  <si>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</si>
  <si>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</si>
  <si>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</si>
  <si>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</si>
  <si>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</si>
  <si>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</si>
  <si>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</si>
  <si>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</si>
  <si>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</si>
  <si>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</si>
  <si>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</si>
  <si>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</si>
  <si>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</si>
  <si>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</si>
  <si>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</si>
  <si>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</si>
  <si>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</si>
  <si>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</si>
  <si>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</si>
  <si>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</si>
  <si>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</si>
  <si>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</si>
  <si>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</si>
  <si>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</si>
  <si>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</si>
  <si>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</si>
  <si>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</si>
  <si>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</si>
  <si>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</si>
  <si>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</si>
  <si>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</si>
  <si>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</si>
  <si>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</si>
  <si>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</si>
  <si>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</si>
  <si>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</si>
  <si>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</si>
  <si>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</si>
  <si>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</si>
  <si>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</si>
  <si>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</si>
  <si>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</si>
  <si>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</si>
  <si>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</si>
  <si>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</si>
  <si>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</si>
  <si>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</si>
  <si>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</si>
  <si>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</si>
  <si>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</si>
  <si>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</si>
  <si>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</si>
  <si>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</si>
  <si>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</si>
  <si>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</si>
  <si>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</si>
  <si>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</si>
  <si>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</si>
  <si>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</si>
  <si>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</si>
  <si>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</si>
  <si>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</si>
  <si>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</si>
  <si>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</si>
  <si>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</si>
  <si>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</si>
  <si>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</si>
  <si>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</si>
  <si>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</si>
  <si>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</si>
  <si>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</si>
  <si>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</si>
  <si>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</si>
  <si>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</si>
  <si>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</si>
  <si>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</si>
  <si>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</si>
  <si>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</si>
  <si>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</si>
  <si>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</si>
  <si>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</si>
  <si>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</si>
  <si>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</si>
  <si>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</si>
  <si>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</si>
  <si>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</si>
  <si>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</si>
  <si>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</si>
  <si>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</si>
  <si>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</si>
  <si>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</si>
  <si>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</si>
  <si>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</si>
  <si>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</si>
  <si>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</si>
  <si>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</si>
  <si>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</si>
  <si>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</si>
  <si>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</si>
  <si>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</si>
  <si>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</si>
  <si>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</si>
  <si>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</si>
  <si>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</si>
  <si>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</si>
  <si>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</si>
  <si>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</si>
  <si>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</si>
  <si>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</si>
  <si>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</si>
  <si>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</si>
  <si>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</si>
  <si>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</si>
  <si>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</si>
  <si>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</si>
  <si>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</si>
  <si>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</si>
  <si>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</si>
  <si>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</si>
  <si>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</si>
  <si>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</si>
  <si>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</si>
  <si>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</si>
  <si>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</si>
  <si>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</si>
  <si>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</si>
  <si>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</si>
  <si>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</si>
  <si>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</si>
  <si>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</si>
  <si>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</si>
  <si>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</si>
  <si>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</si>
  <si>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</si>
  <si>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</si>
  <si>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</si>
  <si>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</si>
  <si>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</si>
  <si>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</si>
  <si>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</si>
  <si>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</si>
  <si>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</si>
  <si>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</si>
  <si>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</si>
  <si>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</si>
  <si>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</si>
  <si>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</si>
  <si>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</si>
  <si>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</si>
  <si>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</si>
  <si>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</si>
  <si>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</si>
  <si>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</si>
  <si>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</si>
  <si>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</si>
  <si>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</si>
  <si>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</si>
  <si>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</si>
  <si>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</si>
  <si>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</si>
  <si>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</si>
  <si>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</si>
  <si>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</si>
  <si>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</si>
  <si>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</si>
  <si>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</si>
  <si>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</si>
  <si>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</si>
  <si>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</si>
  <si>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</si>
  <si>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</si>
  <si>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</si>
  <si>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</si>
  <si>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</si>
  <si>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</si>
  <si>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</si>
  <si>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</si>
  <si>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</si>
  <si>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</si>
  <si>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</si>
  <si>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</si>
  <si>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</si>
  <si>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</si>
  <si>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</si>
  <si>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</si>
  <si>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</si>
  <si>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</si>
  <si>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</si>
  <si>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</si>
  <si>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</si>
  <si>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</si>
  <si>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</si>
  <si>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</si>
  <si>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</si>
  <si>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</si>
  <si>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</si>
  <si>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</si>
  <si>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</si>
  <si>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</si>
  <si>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</si>
  <si>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</si>
  <si>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</si>
  <si>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</si>
  <si>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</si>
  <si>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</si>
  <si>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</si>
  <si>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</si>
  <si>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</si>
  <si>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</si>
  <si>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</si>
  <si>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</si>
  <si>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</si>
  <si>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</si>
  <si>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</si>
  <si>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</si>
  <si>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</si>
  <si>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</si>
  <si>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</si>
  <si>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</si>
  <si>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</si>
  <si>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</si>
  <si>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</si>
  <si>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</si>
  <si>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</si>
  <si>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</si>
  <si>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</si>
  <si>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</si>
  <si>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</si>
  <si>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</si>
  <si>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</si>
  <si>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</si>
  <si>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</si>
  <si>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</si>
  <si>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</si>
  <si>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</si>
  <si>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</si>
  <si>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</si>
  <si>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</si>
  <si>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</si>
  <si>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</si>
  <si>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</si>
  <si>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</si>
  <si>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</si>
  <si>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</si>
  <si>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</si>
  <si>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</si>
  <si>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</si>
  <si>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</si>
  <si>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</si>
  <si>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</si>
  <si>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</si>
  <si>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</si>
  <si>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</si>
  <si>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</si>
  <si>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</si>
  <si>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</si>
  <si>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</si>
  <si>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</si>
  <si>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</si>
  <si>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</si>
  <si>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</si>
  <si>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</si>
  <si>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</si>
  <si>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</si>
  <si>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</si>
  <si>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</si>
  <si>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</si>
  <si>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</si>
  <si>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</si>
  <si>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</si>
  <si>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</si>
  <si>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</si>
  <si>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</si>
  <si>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</si>
  <si>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</si>
  <si>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</si>
  <si>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</si>
  <si>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</si>
  <si>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</si>
  <si>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</si>
  <si>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</si>
  <si>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</si>
  <si>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</si>
  <si>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</si>
  <si>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</si>
  <si>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</si>
  <si>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</si>
  <si>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</si>
  <si>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</si>
  <si>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</si>
  <si>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</si>
  <si>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</si>
  <si>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</si>
  <si>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</si>
  <si>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</si>
  <si>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</si>
  <si>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</si>
  <si>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</si>
  <si>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</si>
  <si>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</si>
  <si>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</si>
  <si>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</si>
  <si>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</si>
  <si>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</si>
  <si>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</si>
  <si>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</si>
  <si>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</si>
  <si>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</si>
  <si>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</si>
  <si>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</si>
  <si>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</si>
  <si>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</si>
  <si>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</si>
  <si>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</si>
  <si>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</si>
  <si>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</si>
  <si>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</si>
  <si>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</si>
  <si>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</si>
  <si>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</si>
  <si>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</si>
  <si>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</si>
  <si>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</si>
  <si>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</si>
  <si>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</si>
  <si>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</si>
  <si>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</si>
  <si>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</si>
  <si>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</si>
  <si>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</si>
  <si>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</si>
  <si>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</si>
  <si>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</si>
  <si>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</si>
  <si>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</si>
  <si>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</si>
  <si>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</si>
  <si>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</si>
  <si>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</si>
  <si>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</si>
  <si>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</si>
  <si>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</si>
  <si>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</si>
  <si>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</si>
  <si>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</si>
  <si>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</si>
  <si>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</si>
  <si>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</si>
  <si>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</si>
  <si>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</si>
  <si>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</si>
  <si>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</si>
  <si>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</si>
  <si>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</si>
  <si>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</si>
  <si>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</si>
  <si>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</si>
  <si>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</si>
  <si>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</si>
  <si>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</si>
  <si>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</si>
  <si>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</si>
  <si>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</si>
  <si>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</si>
  <si>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</si>
  <si>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</si>
  <si>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</si>
  <si>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</si>
  <si>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</si>
  <si>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</si>
  <si>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</si>
  <si>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</si>
  <si>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</si>
  <si>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</si>
  <si>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</si>
  <si>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</si>
  <si>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</si>
  <si>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</si>
  <si>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</si>
  <si>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</si>
  <si>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</si>
  <si>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</si>
  <si>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</si>
  <si>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</si>
  <si>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</si>
  <si>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</si>
  <si>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</si>
  <si>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</si>
  <si>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</si>
  <si>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</si>
  <si>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</si>
  <si>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</si>
  <si>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</si>
  <si>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</si>
  <si>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</si>
  <si>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</si>
  <si>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</si>
  <si>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</si>
  <si>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</si>
  <si>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</si>
  <si>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</si>
  <si>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</si>
  <si>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</si>
  <si>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</si>
  <si>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</si>
  <si>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</si>
  <si>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</si>
  <si>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</si>
  <si>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</si>
  <si>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</si>
  <si>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</si>
  <si>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</si>
  <si>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</si>
  <si>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</si>
  <si>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</si>
  <si>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</si>
  <si>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</si>
  <si>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</si>
  <si>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</si>
  <si>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</si>
  <si>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</si>
  <si>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</si>
  <si>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</si>
  <si>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</si>
  <si>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</si>
  <si>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</si>
  <si>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</si>
  <si>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</si>
  <si>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</si>
  <si>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</si>
  <si>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</si>
  <si>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</si>
  <si>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</si>
  <si>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</si>
  <si>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</si>
  <si>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</si>
  <si>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</si>
  <si>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</si>
  <si>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</si>
  <si>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</si>
  <si>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</si>
  <si>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</si>
  <si>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</si>
  <si>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</si>
  <si>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</si>
  <si>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</si>
  <si>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</si>
  <si>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</si>
  <si>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</si>
  <si>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</si>
  <si>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</si>
  <si>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</si>
  <si>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</si>
  <si>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</si>
  <si>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</si>
  <si>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</si>
  <si>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</si>
  <si>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</si>
  <si>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</si>
  <si>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</si>
  <si>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</si>
  <si>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</si>
  <si>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</si>
  <si>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</si>
  <si>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</si>
  <si>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</si>
  <si>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</si>
  <si>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</si>
  <si>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</si>
  <si>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</si>
  <si>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</si>
  <si>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</si>
  <si>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</si>
  <si>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</si>
  <si>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</si>
  <si>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</si>
  <si>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</si>
  <si>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</si>
  <si>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</si>
  <si>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</si>
  <si>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</si>
  <si>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</si>
  <si>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</si>
  <si>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</si>
  <si>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</si>
  <si>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</si>
  <si>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</si>
  <si>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</si>
  <si>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</si>
  <si>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</si>
  <si>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</si>
  <si>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</si>
  <si>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</si>
  <si>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</si>
  <si>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</si>
  <si>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</si>
  <si>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</si>
  <si>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</si>
  <si>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</si>
  <si>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</si>
  <si>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</si>
  <si>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</si>
  <si>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</si>
  <si>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</si>
  <si>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</si>
  <si>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</si>
  <si>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</si>
  <si>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</si>
  <si>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</si>
  <si>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</si>
  <si>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</si>
  <si>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</si>
  <si>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</si>
  <si>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</si>
  <si>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</si>
  <si>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</si>
  <si>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</si>
  <si>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</si>
  <si>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</si>
  <si>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</si>
  <si>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</si>
  <si>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</si>
  <si>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</si>
  <si>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</si>
  <si>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</si>
  <si>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</si>
  <si>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</si>
  <si>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</si>
  <si>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</si>
  <si>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</si>
  <si>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</si>
  <si>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</si>
  <si>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</si>
  <si>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</si>
  <si>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</si>
  <si>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</si>
  <si>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</si>
  <si>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</si>
  <si>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</si>
  <si>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</si>
  <si>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</si>
  <si>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</si>
  <si>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</si>
  <si>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</si>
  <si>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</si>
  <si>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</si>
  <si>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</si>
  <si>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</si>
  <si>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</si>
  <si>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</si>
  <si>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</si>
  <si>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</si>
  <si>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</si>
  <si>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</si>
  <si>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</si>
  <si>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</si>
  <si>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</si>
  <si>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</si>
  <si>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</si>
  <si>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</si>
  <si>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</si>
  <si>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</si>
  <si>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</si>
  <si>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</si>
  <si>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</si>
  <si>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</si>
  <si>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</si>
  <si>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</si>
  <si>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</si>
  <si>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</si>
  <si>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</si>
  <si>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</si>
  <si>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</si>
  <si>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</si>
  <si>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</si>
  <si>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</si>
  <si>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</si>
  <si>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</si>
  <si>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</si>
  <si>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</si>
  <si>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</si>
  <si>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</si>
  <si>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</si>
  <si>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</si>
  <si>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</si>
  <si>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</si>
  <si>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</si>
  <si>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</si>
  <si>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</si>
  <si>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</si>
  <si>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</si>
  <si>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</si>
  <si>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</si>
  <si>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</si>
  <si>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</si>
  <si>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</si>
  <si>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</si>
  <si>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</si>
  <si>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</si>
  <si>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</si>
  <si>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</si>
  <si>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</si>
  <si>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</si>
  <si>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</si>
  <si>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</si>
  <si>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</si>
  <si>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</si>
  <si>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</si>
  <si>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</si>
  <si>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</si>
  <si>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</si>
  <si>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</si>
  <si>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</si>
  <si>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</si>
  <si>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</si>
  <si>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</si>
  <si>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</si>
  <si>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</si>
  <si>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</si>
  <si>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</si>
  <si>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</si>
  <si>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</si>
  <si>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</si>
  <si>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</si>
  <si>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</si>
  <si>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</si>
  <si>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</si>
  <si>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</si>
  <si>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</si>
  <si>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</si>
  <si>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</si>
  <si>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</si>
  <si>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</si>
  <si>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</si>
  <si>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</si>
  <si>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</si>
  <si>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</si>
  <si>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</si>
  <si>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</si>
  <si>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</si>
  <si>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</si>
  <si>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</si>
  <si>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</si>
  <si>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</si>
  <si>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</si>
  <si>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</si>
  <si>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</si>
  <si>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</si>
  <si>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</si>
  <si>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</si>
  <si>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</si>
  <si>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</si>
  <si>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</si>
  <si>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</si>
  <si>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</si>
  <si>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</si>
  <si>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</si>
  <si>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</si>
  <si>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</si>
  <si>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</si>
  <si>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</si>
  <si>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</si>
  <si>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</si>
  <si>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</si>
  <si>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</si>
  <si>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</si>
  <si>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</si>
  <si>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</si>
  <si>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</si>
  <si>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</si>
  <si>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</si>
  <si>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</si>
  <si>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</si>
  <si>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</si>
  <si>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</si>
  <si>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</si>
  <si>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</si>
  <si>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</si>
  <si>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</si>
  <si>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</si>
  <si>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</si>
  <si>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</si>
  <si>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</si>
  <si>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</si>
  <si>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</si>
  <si>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</si>
  <si>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</si>
  <si>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</si>
  <si>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</si>
  <si>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</si>
  <si>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</si>
  <si>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</si>
  <si>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</si>
  <si>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</si>
  <si>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</si>
  <si>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</si>
  <si>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</si>
  <si>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</si>
  <si>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</si>
  <si>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</si>
  <si>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</si>
  <si>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</si>
  <si>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</si>
  <si>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</si>
  <si>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</si>
  <si>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</si>
  <si>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</si>
  <si>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</si>
  <si>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</si>
  <si>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</si>
  <si>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</si>
  <si>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</si>
  <si>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</si>
  <si>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</si>
  <si>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</si>
  <si>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</si>
  <si>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</si>
  <si>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</si>
  <si>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</si>
  <si>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</si>
  <si>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</si>
  <si>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</si>
  <si>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</si>
  <si>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</si>
  <si>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</si>
  <si>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</si>
  <si>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</si>
  <si>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</si>
  <si>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</si>
  <si>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</si>
  <si>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</si>
  <si>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</si>
  <si>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</si>
  <si>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</si>
  <si>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</si>
  <si>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</si>
  <si>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</si>
  <si>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</si>
  <si>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</si>
  <si>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</si>
  <si>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</si>
  <si>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</si>
  <si>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</si>
  <si>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</si>
  <si>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</si>
  <si>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</si>
  <si>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</si>
  <si>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</si>
  <si>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</si>
  <si>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</si>
  <si>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</si>
  <si>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</si>
  <si>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</si>
  <si>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</si>
  <si>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</si>
  <si>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</si>
  <si>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</si>
  <si>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</si>
  <si>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</si>
  <si>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</si>
  <si>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</si>
  <si>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</si>
  <si>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</si>
  <si>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</si>
  <si>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</si>
  <si>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</si>
  <si>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</si>
  <si>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</si>
  <si>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</si>
  <si>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</si>
  <si>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</si>
  <si>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</si>
  <si>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</si>
  <si>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</si>
  <si>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</si>
  <si>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</si>
  <si>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</si>
  <si>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</si>
  <si>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</si>
  <si>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</si>
  <si>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</si>
  <si>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</si>
  <si>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</si>
  <si>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</si>
  <si>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</si>
  <si>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</si>
  <si>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</si>
  <si>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</si>
  <si>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</si>
  <si>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</si>
  <si>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</si>
  <si>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</si>
  <si>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</si>
  <si>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</si>
  <si>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</si>
  <si>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</si>
  <si>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</si>
  <si>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</si>
  <si>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</si>
  <si>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</si>
  <si>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</si>
  <si>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</si>
  <si>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</si>
  <si>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</si>
  <si>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</si>
  <si>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</si>
  <si>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</si>
  <si>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</si>
  <si>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</si>
  <si>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</si>
  <si>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</si>
  <si>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</si>
  <si>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</si>
  <si>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</si>
  <si>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</si>
  <si>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</si>
  <si>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</si>
  <si>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</si>
  <si>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</si>
  <si>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</si>
  <si>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</si>
  <si>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</si>
  <si>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</si>
  <si>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</si>
  <si>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</si>
  <si>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</si>
  <si>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</si>
  <si>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</si>
  <si>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</si>
  <si>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</si>
  <si>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</si>
  <si>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</si>
  <si>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</si>
  <si>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</si>
  <si>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</si>
  <si>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</si>
  <si>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</si>
  <si>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</si>
  <si>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</si>
  <si>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</si>
  <si>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</si>
  <si>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</si>
  <si>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</si>
  <si>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</si>
  <si>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</si>
  <si>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</si>
  <si>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</si>
  <si>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</si>
  <si>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</si>
  <si>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</si>
  <si>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</si>
  <si>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</si>
  <si>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</si>
  <si>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</si>
  <si>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</si>
  <si>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</si>
  <si>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</si>
  <si>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</si>
  <si>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</si>
  <si>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</si>
  <si>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</si>
  <si>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</si>
  <si>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</si>
  <si>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</si>
  <si>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</si>
  <si>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</si>
  <si>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</si>
  <si>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</si>
  <si>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</si>
  <si>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</si>
  <si>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</si>
  <si>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</si>
  <si>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</si>
  <si>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</si>
  <si>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</si>
  <si>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</si>
  <si>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</si>
  <si>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</si>
  <si>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</si>
  <si>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</si>
  <si>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</si>
  <si>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</si>
  <si>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</si>
  <si>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</si>
  <si>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</si>
  <si>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</si>
  <si>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</si>
  <si>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</si>
  <si>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</si>
  <si>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</si>
  <si>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</si>
  <si>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</si>
  <si>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</si>
  <si>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</si>
  <si>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</si>
  <si>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</si>
  <si>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</si>
  <si>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</si>
  <si>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</si>
  <si>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</si>
  <si>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</si>
  <si>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</si>
  <si>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</si>
  <si>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</si>
  <si>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</si>
  <si>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</si>
  <si>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</si>
  <si>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</si>
  <si>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</si>
  <si>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</si>
  <si>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</si>
  <si>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</si>
  <si>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</si>
  <si>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</si>
  <si>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</si>
  <si>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</si>
  <si>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</si>
  <si>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</si>
  <si>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</si>
  <si>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</si>
  <si>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</si>
  <si>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</si>
  <si>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</si>
  <si>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</si>
  <si>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</si>
  <si>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</si>
  <si>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</si>
  <si>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</si>
  <si>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</si>
  <si>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</si>
  <si>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</si>
  <si>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</si>
  <si>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</si>
  <si>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</si>
  <si>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</si>
  <si>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</si>
  <si>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</si>
  <si>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</si>
  <si>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</si>
  <si>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</si>
  <si>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</si>
  <si>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</si>
  <si>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</si>
  <si>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</si>
  <si>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</si>
  <si>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</si>
  <si>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</si>
  <si>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</si>
  <si>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</si>
  <si>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</si>
  <si>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</si>
  <si>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</si>
  <si>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</si>
  <si>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</si>
  <si>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</si>
  <si>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</si>
  <si>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</si>
  <si>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</si>
  <si>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</si>
  <si>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</si>
  <si>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</si>
  <si>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</si>
  <si>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</si>
  <si>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</si>
  <si>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</si>
  <si>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</si>
  <si>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</si>
  <si>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</si>
  <si>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</si>
  <si>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</si>
  <si>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</si>
  <si>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</si>
  <si>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</si>
  <si>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</si>
  <si>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</si>
  <si>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</si>
  <si>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</si>
  <si>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</si>
  <si>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</si>
  <si>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</si>
  <si>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</si>
  <si>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</si>
  <si>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</si>
  <si>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</si>
  <si>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</si>
  <si>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</si>
  <si>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</si>
  <si>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</si>
  <si>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</si>
  <si>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</si>
  <si>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</si>
  <si>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</si>
  <si>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</si>
  <si>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</si>
  <si>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</si>
  <si>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</si>
  <si>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</si>
  <si>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</si>
  <si>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</si>
  <si>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</si>
  <si>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</si>
  <si>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</si>
  <si>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</si>
  <si>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</si>
  <si>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</si>
  <si>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</si>
  <si>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</si>
  <si>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</si>
  <si>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</si>
  <si>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</si>
  <si>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</si>
  <si>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</si>
  <si>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</si>
  <si>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</si>
  <si>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</si>
  <si>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</si>
  <si>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</si>
  <si>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</si>
  <si>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</si>
  <si>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</si>
  <si>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</si>
  <si>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</si>
  <si>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</si>
  <si>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</si>
  <si>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</si>
  <si>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</si>
  <si>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</si>
  <si>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</si>
  <si>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</si>
  <si>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</si>
  <si>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</si>
  <si>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</si>
  <si>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</si>
  <si>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</si>
  <si>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</si>
  <si>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</si>
  <si>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</si>
  <si>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</si>
  <si>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</si>
  <si>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</si>
  <si>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</si>
  <si>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</si>
  <si>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</si>
  <si>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</si>
  <si>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</si>
  <si>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</si>
  <si>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</si>
  <si>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</si>
  <si>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</si>
  <si>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</si>
  <si>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</si>
  <si>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</si>
  <si>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</si>
  <si>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</si>
  <si>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</si>
  <si>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</si>
  <si>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</si>
  <si>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</si>
  <si>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</si>
  <si>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</si>
  <si>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</si>
  <si>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</si>
  <si>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</si>
  <si>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</si>
  <si>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</si>
  <si>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</si>
  <si>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</si>
  <si>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</si>
  <si>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</si>
  <si>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</si>
  <si>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</si>
  <si>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</si>
  <si>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</si>
  <si>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</si>
  <si>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</si>
  <si>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</si>
  <si>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</si>
  <si>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</si>
  <si>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</si>
  <si>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</si>
  <si>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</si>
  <si>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</si>
  <si>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</si>
  <si>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</si>
  <si>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</si>
  <si>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</si>
  <si>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</si>
  <si>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</si>
  <si>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</si>
  <si>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</si>
  <si>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</si>
  <si>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</si>
  <si>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</si>
  <si>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</si>
  <si>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</si>
  <si>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</si>
  <si>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</si>
  <si>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</si>
  <si>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</si>
  <si>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</si>
  <si>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</si>
  <si>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</si>
  <si>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</si>
  <si>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</si>
  <si>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</si>
  <si>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</si>
  <si>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</si>
  <si>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</si>
  <si>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</si>
  <si>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</si>
  <si>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</si>
  <si>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</si>
  <si>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</si>
  <si>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</si>
  <si>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</si>
  <si>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</si>
  <si>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</si>
  <si>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</si>
  <si>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</si>
  <si>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</si>
  <si>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</si>
  <si>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</si>
  <si>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</si>
  <si>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</si>
  <si>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</si>
  <si>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</si>
  <si>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</si>
  <si>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</si>
  <si>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</si>
  <si>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</si>
  <si>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</si>
  <si>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</si>
  <si>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</si>
  <si>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</si>
  <si>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</si>
  <si>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</si>
  <si>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</si>
  <si>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</si>
  <si>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</si>
  <si>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</si>
  <si>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</si>
  <si>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</si>
  <si>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</si>
  <si>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</si>
  <si>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</si>
  <si>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</si>
  <si>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</si>
  <si>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</si>
  <si>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</si>
  <si>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</si>
  <si>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</si>
  <si>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</si>
  <si>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</si>
  <si>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</si>
  <si>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</si>
  <si>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</si>
  <si>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</si>
  <si>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</si>
  <si>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</si>
  <si>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</si>
  <si>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</si>
  <si>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</si>
  <si>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</si>
  <si>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</si>
  <si>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</si>
  <si>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</si>
  <si>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</si>
  <si>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</si>
  <si>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</si>
  <si>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</si>
  <si>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</si>
  <si>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</si>
  <si>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</si>
  <si>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</si>
  <si>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</si>
  <si>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</si>
  <si>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</si>
  <si>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</si>
  <si>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</si>
  <si>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</si>
  <si>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</si>
  <si>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</si>
  <si>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</si>
  <si>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</si>
  <si>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</si>
  <si>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</si>
  <si>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</si>
  <si>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</si>
  <si>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</si>
  <si>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</si>
  <si>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</si>
  <si>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</si>
  <si>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</si>
  <si>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</si>
  <si>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</si>
  <si>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</si>
  <si>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</si>
  <si>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</si>
  <si>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</si>
  <si>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</si>
  <si>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</si>
  <si>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</si>
  <si>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</si>
  <si>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</si>
  <si>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</si>
  <si>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</si>
  <si>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</si>
  <si>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</si>
  <si>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</si>
  <si>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</si>
  <si>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</si>
  <si>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</si>
  <si>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</si>
  <si>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</si>
  <si>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</si>
  <si>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</si>
  <si>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</si>
  <si>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</si>
  <si>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</si>
  <si>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</si>
  <si>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</si>
  <si>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</si>
  <si>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</si>
  <si>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</si>
  <si>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</si>
  <si>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</si>
  <si>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</si>
  <si>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</si>
  <si>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</si>
  <si>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</si>
  <si>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</si>
  <si>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</si>
  <si>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</si>
  <si>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</si>
  <si>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</si>
  <si>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</si>
  <si>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</si>
  <si>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</si>
  <si>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</si>
  <si>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</si>
  <si>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</si>
  <si>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</si>
  <si>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</si>
  <si>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</si>
  <si>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</si>
  <si>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</si>
  <si>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</si>
  <si>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</si>
  <si>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</si>
  <si>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</si>
  <si>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</si>
  <si>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</si>
  <si>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</si>
  <si>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</si>
  <si>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</si>
  <si>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</si>
  <si>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</si>
  <si>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</si>
  <si>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</si>
  <si>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</si>
  <si>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</si>
  <si>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</si>
  <si>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</si>
  <si>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</si>
  <si>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</si>
  <si>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</si>
  <si>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</si>
  <si>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</si>
  <si>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</si>
  <si>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</si>
  <si>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</si>
  <si>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</si>
  <si>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</si>
  <si>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</si>
  <si>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</si>
  <si>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</si>
  <si>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</si>
  <si>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</si>
  <si>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</si>
  <si>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</si>
  <si>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</si>
  <si>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</si>
  <si>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</si>
  <si>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</si>
  <si>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</si>
  <si>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</si>
  <si>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</si>
  <si>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</si>
  <si>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</si>
  <si>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</si>
  <si>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</si>
  <si>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</si>
  <si>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</si>
  <si>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</si>
  <si>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</si>
  <si>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</si>
  <si>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</si>
  <si>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</si>
  <si>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</si>
  <si>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</si>
  <si>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</si>
  <si>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</si>
  <si>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</si>
  <si>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</si>
  <si>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</si>
  <si>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</si>
  <si>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</si>
  <si>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</si>
  <si>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</si>
  <si>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</si>
  <si>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</si>
  <si>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</si>
  <si>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</si>
  <si>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</si>
  <si>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</si>
  <si>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</si>
  <si>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</si>
  <si>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</si>
  <si>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</si>
  <si>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</si>
  <si>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</si>
  <si>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</si>
  <si>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</si>
  <si>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</si>
  <si>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</si>
  <si>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</si>
  <si>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</si>
  <si>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</si>
  <si>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</si>
  <si>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</si>
  <si>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</si>
  <si>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</si>
  <si>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</si>
  <si>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</si>
  <si>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</si>
  <si>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</si>
  <si>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</si>
  <si>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</si>
  <si>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</si>
  <si>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</si>
  <si>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</si>
  <si>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</si>
  <si>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</si>
  <si>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</si>
  <si>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</si>
  <si>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</si>
  <si>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</si>
  <si>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</si>
  <si>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</si>
  <si>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</si>
  <si>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</si>
  <si>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</si>
  <si>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</si>
  <si>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</si>
  <si>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</si>
  <si>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</si>
  <si>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</si>
  <si>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</si>
  <si>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</si>
  <si>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</si>
  <si>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</si>
  <si>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</si>
  <si>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</si>
  <si>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</si>
  <si>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</si>
  <si>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</si>
  <si>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</si>
  <si>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</si>
  <si>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</si>
  <si>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</si>
  <si>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</si>
  <si>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</si>
  <si>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</si>
  <si>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</si>
  <si>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</si>
  <si>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</si>
  <si>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</si>
  <si>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</si>
  <si>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</si>
  <si>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</si>
  <si>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</si>
  <si>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</si>
  <si>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</si>
  <si>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</si>
  <si>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</si>
  <si>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</si>
  <si>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</si>
  <si>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</si>
  <si>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</si>
  <si>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</si>
  <si>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</si>
  <si>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</si>
  <si>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</si>
  <si>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</si>
  <si>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</si>
  <si>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</si>
  <si>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</si>
  <si>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</si>
  <si>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</si>
  <si>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</si>
  <si>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</si>
  <si>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</si>
  <si>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</si>
  <si>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</si>
  <si>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</si>
  <si>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</si>
  <si>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</si>
  <si>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</si>
  <si>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</si>
  <si>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</si>
  <si>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</si>
  <si>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</si>
  <si>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</si>
  <si>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</si>
  <si>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</si>
  <si>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</si>
  <si>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</si>
  <si>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</si>
  <si>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</si>
  <si>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</si>
  <si>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</si>
  <si>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</si>
  <si>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</si>
  <si>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</si>
  <si>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</si>
  <si>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</si>
  <si>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</si>
  <si>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</si>
  <si>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</si>
  <si>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</si>
  <si>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</si>
  <si>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</si>
  <si>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</si>
  <si>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</si>
  <si>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</si>
  <si>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</si>
  <si>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</si>
  <si>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</si>
  <si>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</si>
  <si>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</si>
  <si>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</si>
  <si>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</si>
  <si>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</si>
  <si>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</si>
  <si>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</si>
  <si>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</si>
  <si>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</si>
  <si>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</si>
  <si>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</si>
  <si>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</si>
  <si>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</si>
  <si>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</si>
  <si>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</si>
  <si>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</si>
  <si>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</si>
  <si>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</si>
  <si>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</si>
  <si>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</si>
  <si>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</si>
  <si>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</si>
  <si>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</si>
  <si>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</si>
  <si>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</si>
  <si>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</si>
  <si>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</si>
  <si>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</si>
  <si>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</si>
  <si>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</si>
  <si>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</si>
  <si>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</si>
  <si>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</si>
  <si>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</si>
  <si>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</si>
  <si>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</si>
  <si>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</si>
  <si>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</si>
  <si>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</si>
  <si>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</si>
  <si>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</si>
  <si>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</si>
  <si>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</si>
  <si>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</si>
  <si>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</si>
  <si>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</si>
  <si>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</si>
  <si>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</si>
  <si>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</si>
  <si>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</si>
  <si>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</si>
  <si>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</si>
  <si>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</si>
  <si>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</si>
  <si>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</si>
  <si>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</si>
  <si>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</si>
  <si>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</si>
  <si>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</si>
  <si>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</si>
  <si>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</si>
  <si>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</si>
  <si>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</si>
  <si>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</si>
  <si>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</si>
  <si>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</si>
  <si>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</si>
  <si>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</si>
  <si>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</si>
  <si>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</si>
  <si>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</si>
  <si>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</si>
  <si>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</si>
  <si>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</si>
  <si>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</si>
  <si>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</si>
  <si>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</si>
  <si>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</si>
  <si>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</si>
  <si>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</si>
  <si>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</si>
  <si>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</si>
  <si>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</si>
  <si>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</si>
  <si>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</si>
  <si>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</si>
  <si>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</si>
  <si>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</si>
  <si>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</si>
  <si>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</si>
  <si>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</si>
  <si>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</si>
  <si>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</si>
  <si>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</si>
  <si>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</si>
  <si>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</si>
  <si>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</si>
  <si>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</si>
  <si>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</si>
  <si>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</si>
  <si>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</si>
  <si>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</si>
  <si>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</si>
  <si>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</si>
  <si>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</si>
  <si>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</si>
  <si>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</si>
  <si>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</si>
  <si>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</si>
  <si>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</si>
  <si>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</si>
  <si>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</si>
  <si>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</si>
  <si>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</si>
  <si>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</si>
  <si>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</si>
  <si>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</si>
  <si>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</si>
  <si>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</si>
  <si>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</si>
  <si>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</si>
  <si>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</si>
  <si>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</si>
  <si>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</si>
  <si>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</si>
  <si>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</si>
  <si>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</si>
  <si>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</si>
  <si>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</si>
  <si>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</si>
  <si>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</si>
  <si>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</si>
  <si>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</si>
  <si>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</si>
  <si>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</si>
  <si>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</si>
  <si>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</si>
  <si>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</si>
  <si>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</si>
  <si>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</si>
  <si>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</si>
  <si>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</si>
  <si>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</si>
  <si>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</si>
  <si>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</si>
  <si>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</si>
  <si>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</si>
  <si>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</si>
  <si>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</si>
  <si>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</si>
  <si>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</si>
  <si>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</si>
  <si>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</si>
  <si>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</si>
  <si>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</si>
  <si>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</si>
  <si>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</si>
  <si>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</si>
  <si>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</si>
  <si>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</si>
  <si>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</si>
  <si>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</si>
  <si>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</si>
  <si>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</si>
  <si>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</si>
  <si>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</si>
  <si>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</si>
  <si>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</si>
  <si>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</si>
  <si>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</si>
  <si>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</si>
  <si>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</si>
  <si>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</si>
  <si>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</si>
  <si>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</si>
  <si>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</si>
  <si>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</si>
  <si>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</si>
  <si>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</si>
  <si>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</si>
  <si>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</si>
  <si>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</si>
  <si>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</si>
  <si>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</si>
  <si>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</si>
  <si>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</si>
  <si>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</si>
  <si>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</si>
  <si>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</si>
  <si>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</si>
  <si>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</si>
  <si>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</si>
  <si>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</si>
  <si>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</si>
  <si>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</si>
  <si>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</si>
  <si>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</si>
  <si>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</si>
  <si>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</si>
  <si>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</si>
  <si>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</si>
  <si>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</si>
  <si>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</si>
  <si>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</si>
  <si>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</si>
  <si>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</si>
  <si>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</si>
  <si>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</si>
  <si>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</si>
  <si>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</si>
  <si>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</si>
  <si>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</si>
  <si>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</si>
  <si>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</si>
  <si>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</si>
  <si>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</si>
  <si>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</si>
  <si>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</si>
  <si>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</si>
  <si>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</si>
  <si>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</si>
  <si>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</si>
  <si>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</si>
  <si>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</si>
  <si>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</si>
  <si>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</si>
  <si>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</si>
  <si>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</si>
  <si>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</si>
  <si>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</si>
  <si>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</si>
  <si>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</si>
  <si>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</si>
  <si>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</si>
  <si>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</si>
  <si>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</si>
  <si>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</si>
  <si>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</si>
  <si>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</si>
  <si>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</si>
  <si>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</si>
  <si>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</si>
  <si>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</si>
  <si>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</si>
  <si>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</si>
  <si>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</si>
  <si>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</si>
  <si>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</si>
  <si>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</si>
  <si>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</si>
  <si>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</si>
  <si>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</si>
  <si>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</si>
  <si>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</si>
  <si>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</si>
  <si>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</si>
  <si>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</si>
  <si>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</si>
  <si>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</si>
  <si>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</si>
  <si>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</si>
  <si>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</si>
  <si>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</si>
  <si>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</si>
  <si>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</si>
  <si>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</si>
  <si>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</si>
  <si>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</si>
  <si>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</si>
  <si>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</si>
  <si>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</si>
  <si>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</si>
  <si>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</si>
  <si>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</si>
  <si>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</si>
  <si>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</si>
  <si>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</si>
  <si>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</si>
  <si>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</si>
  <si>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</si>
  <si>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</si>
  <si>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</si>
  <si>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</si>
  <si>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</si>
  <si>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</si>
  <si>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</si>
  <si>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</si>
  <si>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</si>
  <si>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</si>
  <si>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</si>
  <si>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</si>
  <si>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</si>
  <si>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</si>
  <si>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</si>
  <si>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</si>
  <si>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</si>
  <si>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</si>
  <si>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</si>
  <si>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</si>
  <si>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</si>
  <si>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</si>
  <si>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</si>
  <si>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</si>
  <si>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</si>
  <si>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</si>
  <si>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</si>
  <si>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</si>
  <si>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</si>
  <si>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</si>
  <si>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</si>
  <si>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</si>
  <si>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</si>
  <si>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</si>
  <si>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</si>
  <si>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</si>
  <si>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</si>
  <si>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</si>
  <si>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</si>
  <si>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</si>
  <si>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</si>
  <si>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</si>
  <si>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</si>
  <si>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</si>
  <si>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</si>
  <si>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</si>
  <si>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</si>
  <si>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</si>
  <si>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</si>
  <si>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</si>
  <si>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</si>
  <si>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</si>
  <si>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</si>
  <si>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</si>
  <si>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</si>
  <si>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</si>
  <si>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</si>
  <si>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</si>
  <si>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</si>
  <si>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</si>
  <si>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</si>
  <si>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</si>
  <si>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</si>
  <si>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</si>
  <si>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</si>
  <si>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</si>
  <si>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</si>
  <si>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</si>
  <si>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</si>
  <si>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</si>
  <si>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</si>
  <si>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</si>
  <si>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</si>
  <si>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</si>
  <si>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</si>
  <si>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</si>
  <si>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</si>
  <si>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</si>
  <si>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</si>
  <si>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</si>
  <si>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</si>
  <si>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</si>
  <si>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</si>
  <si>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</si>
  <si>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</si>
  <si>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</si>
  <si>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</si>
  <si>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</si>
  <si>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</si>
  <si>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</si>
  <si>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</si>
  <si>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</si>
  <si>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</si>
  <si>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</si>
  <si>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</si>
  <si>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</si>
  <si>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</si>
  <si>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</si>
  <si>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</si>
  <si>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</si>
  <si>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</si>
  <si>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</si>
  <si>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</si>
  <si>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</si>
  <si>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</si>
  <si>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</si>
  <si>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</si>
  <si>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</si>
  <si>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</si>
  <si>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</si>
  <si>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</si>
  <si>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</si>
  <si>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</si>
  <si>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</si>
  <si>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</si>
  <si>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</si>
  <si>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</si>
  <si>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</si>
  <si>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</si>
  <si>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</si>
  <si>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</si>
  <si>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</si>
  <si>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</si>
  <si>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</si>
  <si>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</si>
  <si>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</si>
  <si>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</si>
  <si>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</si>
  <si>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</si>
  <si>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</si>
  <si>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</si>
  <si>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</si>
  <si>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</si>
  <si>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</si>
  <si>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</si>
  <si>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</si>
  <si>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</si>
  <si>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</si>
  <si>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</si>
  <si>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</si>
  <si>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</si>
  <si>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</si>
  <si>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</si>
  <si>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</si>
  <si>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</si>
  <si>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</si>
  <si>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</si>
  <si>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</si>
  <si>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</si>
  <si>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</si>
  <si>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</si>
  <si>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</si>
  <si>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</si>
  <si>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</si>
  <si>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</si>
  <si>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</si>
  <si>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</si>
  <si>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</si>
  <si>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</si>
  <si>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</si>
  <si>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</si>
  <si>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</si>
  <si>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</si>
  <si>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</si>
  <si>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</si>
  <si>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</si>
  <si>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</si>
  <si>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</si>
  <si>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</si>
  <si>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</si>
  <si>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</si>
  <si>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</si>
  <si>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</si>
  <si>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</si>
  <si>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</si>
  <si>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</si>
  <si>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</si>
  <si>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</si>
  <si>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</si>
  <si>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</si>
  <si>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</si>
  <si>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</si>
  <si>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</si>
  <si>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</si>
  <si>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</si>
  <si>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</si>
  <si>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</si>
  <si>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</si>
  <si>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</si>
  <si>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</si>
  <si>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</si>
  <si>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</si>
  <si>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</si>
  <si>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</si>
  <si>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</si>
  <si>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</si>
  <si>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</si>
  <si>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</si>
  <si>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</si>
  <si>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</si>
  <si>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</si>
  <si>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</si>
  <si>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</si>
  <si>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</si>
  <si>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</si>
  <si>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</si>
  <si>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</si>
  <si>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</si>
  <si>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</si>
  <si>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</si>
  <si>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</si>
  <si>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</si>
  <si>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</si>
  <si>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</si>
  <si>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</si>
  <si>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</si>
  <si>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</si>
  <si>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</si>
  <si>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</si>
  <si>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</si>
  <si>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</si>
  <si>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</si>
  <si>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</si>
  <si>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</si>
  <si>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</si>
  <si>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</si>
  <si>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</si>
  <si>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</si>
  <si>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</si>
  <si>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</si>
  <si>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</si>
  <si>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</si>
  <si>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</si>
  <si>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</si>
  <si>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</si>
  <si>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</si>
  <si>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</si>
  <si>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</si>
  <si>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</si>
  <si>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</si>
  <si>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</si>
  <si>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</si>
  <si>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</si>
  <si>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</si>
  <si>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</si>
  <si>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</si>
  <si>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</si>
  <si>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</si>
  <si>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</si>
  <si>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</si>
  <si>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</si>
  <si>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</si>
  <si>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</si>
  <si>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</si>
  <si>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</si>
  <si>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</si>
  <si>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</si>
  <si>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</si>
  <si>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</si>
  <si>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</si>
  <si>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</si>
  <si>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</si>
  <si>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</si>
  <si>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</si>
  <si>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</si>
  <si>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</si>
  <si>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</si>
  <si>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</si>
  <si>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</si>
  <si>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</si>
  <si>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</si>
  <si>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</si>
  <si>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</si>
  <si>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</si>
  <si>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</si>
  <si>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</si>
  <si>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</si>
  <si>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</si>
  <si>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</si>
  <si>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</si>
  <si>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</si>
  <si>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</si>
  <si>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</si>
  <si>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</si>
  <si>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</si>
  <si>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</si>
  <si>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</si>
  <si>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</si>
  <si>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</si>
  <si>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</si>
  <si>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</si>
  <si>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</si>
  <si>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</si>
  <si>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</si>
  <si>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</si>
  <si>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</si>
  <si>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</si>
  <si>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</si>
  <si>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</si>
  <si>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</si>
  <si>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</si>
  <si>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</si>
  <si>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</si>
  <si>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</si>
  <si>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</si>
  <si>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</si>
  <si>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</si>
  <si>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</si>
  <si>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</si>
  <si>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</si>
  <si>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</si>
  <si>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</si>
  <si>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</si>
  <si>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</si>
  <si>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</si>
  <si>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</si>
  <si>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</si>
  <si>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</si>
  <si>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</si>
  <si>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</si>
  <si>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</si>
  <si>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</si>
  <si>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</si>
  <si>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</si>
  <si>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</si>
  <si>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</si>
  <si>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</si>
  <si>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</si>
  <si>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</si>
  <si>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</si>
  <si>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</si>
  <si>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</si>
  <si>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</si>
  <si>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</si>
  <si>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</si>
  <si>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</si>
  <si>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</si>
  <si>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</si>
  <si>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</si>
  <si>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</si>
  <si>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</si>
  <si>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</si>
  <si>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</si>
  <si>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</si>
  <si>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</si>
  <si>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</si>
  <si>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</si>
  <si>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</si>
  <si>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</si>
  <si>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</si>
  <si>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</si>
  <si>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</si>
  <si>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</si>
  <si>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</si>
  <si>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</si>
  <si>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</si>
  <si>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</si>
  <si>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</si>
  <si>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</si>
  <si>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</si>
  <si>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</si>
  <si>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</si>
  <si>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</si>
  <si>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</si>
  <si>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</si>
  <si>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</si>
  <si>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</si>
  <si>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</si>
  <si>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</si>
  <si>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</si>
  <si>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</si>
  <si>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</si>
  <si>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</si>
  <si>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</si>
  <si>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</si>
  <si>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</si>
  <si>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</si>
  <si>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</si>
  <si>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</si>
  <si>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</si>
  <si>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</si>
  <si>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</si>
  <si>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</si>
  <si>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</si>
  <si>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</si>
  <si>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</si>
  <si>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</si>
  <si>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</si>
  <si>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</si>
  <si>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</si>
  <si>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</si>
  <si>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</si>
  <si>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</si>
  <si>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</si>
  <si>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</si>
  <si>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</si>
  <si>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</si>
  <si>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</si>
  <si>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</si>
  <si>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</si>
  <si>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</si>
  <si>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</si>
  <si>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</si>
  <si>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</si>
  <si>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</si>
  <si>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</si>
  <si>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</si>
  <si>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</si>
  <si>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</si>
  <si>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</si>
  <si>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</si>
  <si>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</si>
  <si>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</si>
  <si>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</si>
  <si>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</si>
  <si>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</si>
  <si>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</si>
  <si>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</si>
  <si>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</si>
  <si>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</si>
  <si>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</si>
  <si>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</si>
  <si>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</si>
  <si>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</si>
  <si>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</si>
  <si>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</si>
  <si>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</si>
  <si>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</si>
  <si>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</si>
  <si>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</si>
  <si>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</si>
  <si>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</si>
  <si>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</si>
  <si>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</si>
  <si>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</si>
  <si>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</si>
  <si>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</si>
  <si>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</si>
  <si>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</si>
  <si>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</si>
  <si>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</si>
  <si>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</si>
  <si>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</si>
  <si>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</si>
  <si>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</si>
  <si>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</si>
  <si>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</si>
  <si>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</si>
  <si>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</si>
  <si>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</si>
  <si>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</si>
  <si>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</si>
  <si>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</si>
  <si>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</si>
  <si>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</si>
  <si>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</si>
  <si>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</si>
  <si>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</si>
  <si>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</si>
  <si>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</si>
  <si>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</si>
  <si>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</si>
  <si>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</si>
  <si>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</si>
  <si>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</si>
  <si>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</si>
  <si>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</si>
  <si>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</si>
  <si>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</si>
  <si>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</si>
  <si>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</si>
  <si>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</si>
  <si>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</si>
  <si>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</si>
  <si>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</si>
  <si>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</si>
  <si>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</si>
  <si>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</si>
  <si>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</si>
  <si>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</si>
  <si>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</si>
  <si>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</si>
  <si>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</si>
  <si>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</si>
  <si>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</si>
  <si>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</si>
  <si>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</si>
  <si>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</si>
  <si>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</si>
  <si>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</si>
  <si>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</si>
  <si>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</si>
  <si>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</si>
  <si>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</si>
  <si>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</si>
  <si>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</si>
  <si>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</si>
  <si>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</si>
  <si>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</si>
  <si>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</si>
  <si>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</si>
  <si>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</si>
  <si>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</si>
  <si>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</si>
  <si>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</si>
  <si>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</si>
  <si>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</si>
  <si>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</si>
  <si>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</si>
  <si>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</si>
  <si>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</si>
  <si>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</si>
  <si>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</si>
  <si>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</si>
  <si>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</si>
  <si>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</si>
  <si>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</si>
  <si>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</si>
  <si>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</si>
  <si>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</si>
  <si>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</si>
  <si>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</si>
  <si>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</si>
  <si>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</si>
  <si>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</si>
  <si>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</si>
  <si>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</si>
  <si>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</si>
  <si>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</si>
  <si>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</si>
  <si>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</si>
  <si>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</si>
  <si>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</si>
  <si>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</si>
  <si>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</si>
  <si>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</si>
  <si>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</si>
  <si>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</si>
  <si>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</si>
  <si>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</si>
  <si>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</si>
  <si>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</si>
  <si>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</si>
  <si>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</si>
  <si>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</si>
  <si>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</si>
  <si>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</si>
  <si>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</si>
  <si>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</si>
  <si>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</si>
  <si>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</si>
  <si>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</si>
  <si>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</si>
  <si>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</si>
  <si>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</si>
  <si>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</si>
  <si>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</si>
  <si>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</si>
  <si>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</si>
  <si>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</si>
  <si>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</si>
  <si>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</si>
  <si>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</si>
  <si>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</si>
  <si>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</si>
  <si>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</si>
  <si>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</si>
  <si>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</si>
  <si>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</si>
  <si>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</si>
  <si>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</si>
  <si>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</si>
  <si>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</si>
  <si>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</si>
  <si>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</si>
  <si>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</si>
  <si>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</si>
  <si>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</si>
  <si>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</si>
  <si>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</si>
  <si>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</si>
  <si>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</si>
  <si>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</si>
  <si>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</si>
  <si>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</si>
  <si>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</si>
  <si>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</si>
  <si>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</si>
  <si>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</si>
  <si>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</si>
  <si>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</si>
  <si>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</si>
  <si>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</si>
  <si>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</si>
  <si>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</si>
  <si>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</si>
  <si>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</si>
  <si>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</si>
  <si>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</si>
  <si>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</si>
  <si>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</si>
  <si>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</si>
  <si>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</si>
  <si>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</si>
  <si>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</si>
  <si>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</si>
  <si>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</si>
  <si>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</si>
  <si>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</si>
  <si>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</si>
  <si>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</si>
  <si>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</si>
  <si>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</si>
  <si>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</si>
  <si>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</si>
  <si>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</si>
  <si>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</si>
  <si>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</si>
  <si>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</si>
  <si>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</si>
  <si>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</si>
  <si>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</si>
  <si>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</si>
  <si>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</si>
  <si>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</si>
  <si>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</si>
  <si>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</si>
  <si>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</si>
  <si>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</si>
  <si>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</si>
  <si>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</si>
  <si>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</si>
  <si>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</si>
  <si>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</si>
  <si>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</si>
  <si>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</si>
  <si>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</si>
  <si>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</si>
  <si>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</si>
  <si>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</si>
  <si>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</si>
  <si>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</si>
  <si>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</si>
  <si>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</si>
  <si>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</si>
  <si>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</si>
  <si>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</si>
  <si>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</si>
  <si>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</si>
  <si>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</si>
  <si>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</si>
  <si>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</si>
  <si>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</si>
  <si>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</si>
  <si>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</si>
  <si>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</si>
  <si>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</si>
  <si>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</si>
  <si>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</si>
  <si>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</si>
  <si>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</si>
  <si>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</si>
  <si>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</si>
  <si>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</si>
  <si>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</si>
  <si>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</si>
  <si>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</si>
  <si>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</si>
  <si>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</si>
  <si>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</si>
  <si>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</si>
  <si>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</si>
  <si>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</si>
  <si>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</si>
  <si>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</si>
  <si>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</si>
  <si>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</si>
  <si>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</si>
  <si>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</si>
  <si>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</si>
  <si>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</si>
  <si>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</si>
  <si>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</si>
  <si>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</si>
  <si>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</si>
  <si>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</si>
  <si>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</si>
  <si>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</si>
  <si>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</si>
  <si>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</si>
  <si>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</si>
  <si>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</si>
  <si>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</si>
  <si>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</si>
  <si>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</si>
  <si>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</si>
  <si>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</si>
  <si>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</si>
  <si>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</si>
  <si>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</si>
  <si>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</si>
  <si>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</si>
  <si>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</si>
  <si>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</si>
  <si>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</si>
  <si>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</si>
  <si>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</si>
  <si>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</si>
  <si>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</si>
  <si>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</si>
  <si>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</si>
  <si>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</si>
  <si>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</si>
  <si>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</si>
  <si>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</si>
  <si>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</si>
  <si>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</si>
  <si>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</si>
  <si>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</si>
  <si>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</si>
  <si>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</si>
  <si>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</si>
  <si>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</si>
  <si>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</si>
  <si>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</si>
  <si>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</si>
  <si>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</si>
  <si>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</si>
  <si>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</si>
  <si>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</si>
  <si>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</si>
  <si>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</si>
  <si>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</si>
  <si>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</si>
  <si>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</si>
  <si>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</si>
  <si>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</si>
  <si>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</si>
  <si>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</si>
  <si>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</si>
  <si>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</si>
  <si>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</si>
  <si>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</si>
  <si>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</si>
  <si>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</si>
  <si>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</si>
  <si>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</si>
  <si>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</si>
  <si>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</si>
  <si>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</si>
  <si>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</si>
  <si>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</si>
  <si>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</si>
  <si>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</si>
  <si>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</si>
  <si>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</si>
  <si>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</si>
  <si>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</si>
  <si>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</si>
  <si>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</si>
  <si>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</si>
  <si>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</si>
  <si>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</si>
  <si>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</si>
  <si>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</si>
  <si>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</si>
  <si>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</si>
  <si>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</si>
  <si>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</si>
  <si>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</si>
  <si>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</si>
  <si>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</si>
  <si>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</si>
  <si>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</si>
  <si>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</si>
  <si>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</si>
  <si>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</si>
  <si>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</si>
  <si>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</si>
  <si>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</si>
  <si>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</si>
  <si>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</si>
  <si>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</si>
  <si>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</si>
  <si>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</si>
  <si>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</si>
  <si>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</si>
  <si>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</si>
  <si>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</si>
  <si>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</si>
  <si>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</si>
  <si>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</si>
  <si>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</si>
  <si>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</si>
  <si>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</si>
  <si>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</si>
  <si>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</si>
  <si>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</si>
  <si>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</si>
  <si>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</si>
  <si>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</si>
  <si>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</si>
  <si>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</si>
  <si>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</si>
  <si>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</si>
  <si>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</si>
  <si>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</si>
  <si>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</si>
  <si>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</si>
  <si>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</si>
  <si>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</si>
  <si>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</si>
  <si>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</si>
  <si>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</si>
  <si>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</si>
  <si>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</si>
  <si>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</si>
  <si>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</si>
  <si>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</si>
  <si>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</si>
  <si>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</si>
  <si>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</si>
  <si>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</si>
  <si>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</si>
  <si>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</si>
  <si>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</si>
  <si>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</si>
  <si>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</si>
  <si>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</si>
  <si>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</si>
  <si>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</si>
  <si>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</si>
  <si>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</si>
  <si>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</si>
  <si>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</si>
  <si>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</si>
  <si>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</si>
  <si>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</si>
  <si>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</si>
  <si>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</si>
  <si>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</si>
  <si>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</si>
  <si>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</si>
  <si>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</si>
  <si>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</si>
  <si>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</si>
  <si>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</si>
  <si>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</si>
  <si>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</si>
  <si>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</si>
  <si>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</si>
  <si>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</si>
  <si>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</si>
  <si>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</si>
  <si>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</si>
  <si>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</si>
  <si>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</si>
  <si>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</si>
  <si>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</si>
  <si>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</si>
  <si>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</si>
  <si>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</si>
  <si>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</si>
  <si>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</si>
  <si>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</si>
  <si>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</si>
  <si>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</si>
  <si>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</si>
  <si>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</si>
  <si>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</si>
  <si>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</si>
  <si>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</si>
  <si>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</si>
  <si>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</si>
  <si>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</si>
  <si>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</si>
  <si>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</si>
  <si>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</si>
  <si>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</si>
  <si>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</si>
  <si>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</si>
  <si>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</si>
  <si>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</si>
  <si>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</si>
  <si>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</si>
  <si>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</si>
  <si>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</si>
  <si>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</si>
  <si>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</si>
  <si>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</si>
  <si>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</si>
  <si>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</si>
  <si>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</si>
  <si>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</si>
  <si>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</si>
  <si>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</si>
  <si>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</si>
  <si>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</si>
  <si>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</si>
  <si>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</si>
  <si>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</si>
  <si>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</si>
  <si>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</si>
  <si>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</si>
  <si>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</si>
  <si>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</si>
  <si>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</si>
  <si>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</si>
  <si>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</si>
  <si>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</si>
  <si>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</si>
  <si>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</si>
  <si>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</si>
  <si>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</si>
  <si>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</si>
  <si>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</si>
  <si>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</si>
  <si>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</si>
  <si>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</si>
  <si>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</si>
  <si>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</si>
  <si>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</si>
  <si>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</si>
  <si>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</si>
  <si>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</si>
  <si>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</si>
  <si>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</si>
  <si>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</si>
  <si>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</si>
  <si>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</si>
  <si>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</si>
  <si>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</si>
  <si>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</si>
  <si>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</si>
  <si>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</si>
  <si>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</si>
  <si>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</si>
  <si>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</si>
  <si>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</si>
  <si>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</si>
  <si>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</si>
  <si>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</si>
  <si>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</si>
  <si>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</si>
  <si>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</si>
  <si>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</si>
  <si>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</si>
  <si>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</si>
  <si>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</si>
  <si>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</si>
  <si>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</si>
  <si>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</si>
  <si>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</si>
  <si>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</si>
  <si>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</si>
  <si>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</si>
  <si>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</si>
  <si>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</si>
  <si>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</si>
  <si>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</si>
  <si>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</si>
  <si>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</si>
  <si>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</si>
  <si>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</si>
  <si>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</si>
  <si>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</si>
  <si>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</si>
  <si>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</si>
  <si>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</si>
  <si>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</si>
  <si>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</si>
  <si>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</si>
  <si>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</si>
  <si>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</si>
  <si>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</si>
  <si>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</si>
  <si>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</si>
  <si>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</si>
  <si>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</si>
  <si>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</si>
  <si>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</si>
  <si>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</si>
  <si>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</si>
  <si>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</si>
  <si>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</si>
  <si>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</si>
  <si>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</si>
  <si>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</si>
  <si>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</si>
  <si>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</si>
  <si>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</si>
  <si>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</si>
  <si>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</si>
  <si>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</si>
  <si>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</si>
  <si>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</si>
  <si>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</si>
  <si>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</si>
  <si>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</si>
  <si>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</si>
  <si>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</si>
  <si>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</si>
  <si>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</si>
  <si>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</si>
  <si>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</si>
  <si>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</si>
  <si>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</si>
  <si>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</si>
  <si>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</si>
  <si>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</si>
  <si>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</si>
  <si>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</si>
  <si>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</si>
  <si>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</si>
  <si>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</si>
  <si>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</si>
  <si>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</si>
  <si>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</si>
  <si>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</si>
  <si>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</si>
  <si>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</si>
  <si>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</si>
  <si>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</si>
  <si>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</si>
  <si>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</si>
  <si>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</si>
  <si>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</si>
  <si>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</si>
  <si>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</si>
  <si>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</si>
  <si>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</si>
  <si>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</si>
  <si>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</si>
  <si>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</si>
  <si>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</si>
  <si>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</si>
  <si>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</si>
  <si>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</si>
  <si>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</si>
  <si>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</si>
  <si>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</si>
  <si>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</si>
  <si>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</si>
  <si>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</si>
  <si>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</si>
  <si>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</si>
  <si>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</si>
  <si>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</si>
  <si>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</si>
  <si>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</si>
  <si>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</si>
  <si>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</si>
  <si>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</si>
  <si>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</si>
  <si>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</si>
  <si>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</si>
  <si>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</si>
  <si>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</si>
  <si>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</si>
  <si>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</si>
  <si>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</si>
  <si>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</si>
  <si>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</si>
  <si>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</si>
  <si>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</si>
  <si>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</si>
  <si>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</si>
  <si>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</si>
  <si>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</si>
  <si>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</si>
  <si>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</si>
  <si>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</si>
  <si>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</si>
  <si>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</si>
  <si>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</si>
  <si>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</si>
  <si>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</si>
  <si>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</si>
  <si>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</si>
  <si>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</si>
  <si>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</si>
  <si>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</si>
  <si>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</si>
  <si>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</si>
  <si>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</si>
  <si>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</si>
  <si>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</si>
  <si>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</si>
  <si>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</si>
  <si>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</si>
  <si>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</si>
  <si>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</si>
  <si>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</si>
  <si>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</si>
  <si>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</si>
  <si>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</si>
  <si>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</si>
  <si>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</si>
  <si>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</si>
  <si>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</si>
  <si>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</si>
  <si>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</si>
  <si>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</si>
  <si>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</si>
  <si>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</si>
  <si>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</si>
  <si>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</si>
  <si>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</si>
  <si>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</si>
  <si>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</si>
  <si>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</si>
  <si>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</si>
  <si>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</si>
  <si>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</si>
  <si>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</si>
  <si>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</si>
  <si>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</si>
  <si>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</si>
  <si>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</si>
  <si>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</si>
  <si>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</si>
  <si>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</si>
  <si>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</si>
  <si>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</si>
  <si>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</si>
  <si>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</si>
  <si>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</si>
  <si>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</si>
  <si>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</si>
  <si>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</si>
  <si>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</si>
  <si>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</si>
  <si>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</si>
  <si>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</si>
  <si>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</si>
  <si>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</si>
  <si>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</si>
  <si>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</si>
  <si>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</si>
  <si>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</si>
  <si>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</si>
  <si>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</si>
  <si>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</si>
  <si>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</si>
  <si>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</si>
  <si>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</si>
  <si>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</si>
  <si>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</si>
  <si>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</si>
  <si>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</si>
  <si>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</si>
  <si>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</si>
  <si>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</si>
  <si>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</si>
  <si>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</si>
  <si>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</si>
  <si>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</si>
  <si>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</si>
  <si>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</si>
  <si>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</si>
  <si>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</si>
  <si>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</si>
  <si>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</si>
  <si>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</si>
  <si>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</si>
  <si>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</si>
  <si>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</si>
  <si>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</si>
  <si>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</si>
  <si>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</si>
  <si>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</si>
  <si>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</si>
  <si>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</si>
  <si>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</si>
  <si>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</si>
  <si>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</si>
  <si>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</si>
  <si>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</si>
  <si>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</si>
  <si>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</si>
  <si>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</si>
  <si>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</si>
  <si>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</si>
  <si>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</si>
  <si>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</si>
  <si>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</si>
  <si>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</si>
  <si>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</si>
  <si>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</si>
  <si>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</si>
  <si>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</si>
  <si>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</si>
  <si>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</si>
  <si>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</si>
  <si>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</si>
  <si>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</si>
  <si>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</si>
  <si>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</si>
  <si>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</si>
  <si>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</si>
  <si>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</si>
  <si>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</si>
  <si>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</si>
  <si>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</si>
  <si>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</si>
  <si>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</si>
  <si>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</si>
  <si>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</si>
  <si>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</si>
  <si>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</si>
  <si>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</si>
  <si>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</si>
  <si>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</si>
  <si>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</si>
  <si>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</si>
  <si>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</si>
  <si>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</si>
  <si>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</si>
  <si>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</si>
  <si>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</si>
  <si>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</si>
  <si>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</si>
  <si>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</si>
  <si>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</si>
  <si>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</si>
  <si>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</si>
  <si>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</si>
  <si>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</si>
  <si>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</si>
  <si>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</si>
  <si>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</si>
  <si>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</si>
  <si>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</si>
  <si>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</si>
  <si>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</si>
  <si>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</si>
  <si>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</si>
  <si>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</si>
  <si>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</si>
  <si>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</si>
  <si>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</si>
  <si>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</si>
  <si>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</si>
  <si>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</si>
  <si>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</si>
  <si>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</si>
  <si>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</si>
  <si>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</si>
  <si>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</si>
  <si>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</si>
  <si>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</si>
  <si>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</si>
  <si>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</si>
  <si>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</si>
  <si>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</si>
  <si>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</si>
  <si>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</si>
  <si>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</si>
  <si>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</si>
  <si>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</si>
  <si>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</si>
  <si>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</si>
  <si>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</si>
  <si>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</si>
  <si>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</si>
  <si>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</si>
  <si>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</si>
  <si>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</si>
  <si>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</si>
  <si>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</si>
  <si>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</si>
  <si>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</si>
  <si>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</si>
  <si>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</si>
  <si>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</si>
  <si>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</si>
  <si>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</si>
  <si>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</si>
  <si>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</si>
  <si>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</si>
  <si>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</si>
  <si>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</si>
  <si>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</si>
  <si>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</si>
  <si>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</si>
  <si>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</si>
  <si>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</si>
  <si>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</si>
  <si>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</si>
  <si>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</si>
  <si>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</si>
  <si>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</si>
  <si>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</si>
  <si>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</si>
  <si>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</si>
  <si>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</si>
  <si>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</si>
  <si>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</si>
  <si>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</si>
  <si>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</si>
  <si>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</si>
  <si>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</si>
  <si>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</si>
  <si>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</si>
  <si>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</si>
  <si>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</si>
  <si>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</si>
  <si>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</si>
  <si>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</si>
  <si>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</si>
  <si>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</si>
  <si>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</si>
  <si>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</si>
  <si>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</si>
  <si>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</si>
  <si>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</si>
  <si>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</si>
  <si>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</si>
  <si>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</si>
  <si>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</si>
  <si>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</si>
  <si>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</si>
  <si>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</si>
  <si>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</si>
  <si>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</si>
  <si>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</si>
  <si>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</si>
  <si>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</si>
  <si>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</si>
  <si>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</si>
  <si>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</si>
  <si>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</si>
  <si>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</si>
  <si>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</si>
  <si>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</si>
  <si>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</si>
  <si>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</si>
  <si>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</si>
  <si>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</si>
  <si>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</si>
  <si>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</si>
  <si>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</si>
  <si>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</si>
  <si>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</si>
  <si>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</si>
  <si>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</si>
  <si>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</si>
  <si>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</si>
  <si>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</si>
  <si>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</si>
  <si>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</si>
  <si>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</si>
  <si>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</si>
  <si>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</si>
  <si>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</si>
  <si>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</si>
  <si>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</si>
  <si>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</si>
  <si>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</si>
  <si>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</si>
  <si>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</si>
  <si>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</si>
  <si>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</si>
  <si>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</si>
  <si>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</si>
  <si>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</si>
  <si>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</si>
  <si>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</si>
  <si>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</si>
  <si>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</si>
  <si>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</si>
  <si>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</si>
  <si>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</si>
  <si>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</si>
  <si>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</si>
  <si>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</si>
  <si>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</si>
  <si>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</si>
  <si>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</si>
  <si>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</si>
  <si>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</si>
  <si>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</si>
  <si>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</si>
  <si>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</si>
  <si>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</si>
  <si>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</si>
  <si>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</si>
  <si>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</si>
  <si>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</si>
  <si>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</si>
  <si>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</si>
  <si>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</si>
  <si>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</si>
  <si>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</si>
  <si>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</si>
  <si>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</si>
  <si>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</si>
  <si>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</si>
  <si>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</si>
  <si>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</si>
  <si>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</si>
  <si>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</si>
  <si>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</si>
  <si>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</si>
  <si>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</si>
  <si>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</si>
  <si>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</si>
  <si>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</si>
  <si>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</si>
  <si>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</si>
  <si>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</si>
  <si>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</si>
  <si>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</si>
  <si>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</si>
  <si>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</si>
  <si>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</si>
  <si>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</si>
  <si>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</si>
  <si>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</si>
  <si>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</si>
  <si>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</si>
  <si>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</si>
  <si>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</si>
  <si>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</si>
  <si>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</si>
  <si>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</si>
  <si>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</si>
  <si>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</si>
  <si>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</si>
  <si>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</si>
  <si>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</si>
  <si>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</si>
  <si>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</si>
  <si>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</si>
  <si>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</si>
  <si>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</si>
  <si>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</si>
  <si>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</si>
  <si>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</si>
  <si>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</si>
  <si>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</si>
  <si>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</si>
  <si>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</si>
  <si>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</si>
  <si>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</si>
  <si>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</si>
  <si>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</si>
  <si>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</si>
  <si>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</si>
  <si>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</si>
  <si>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</si>
  <si>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</si>
  <si>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</si>
  <si>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</si>
  <si>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</si>
  <si>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</si>
  <si>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</si>
  <si>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</si>
  <si>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</si>
  <si>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</si>
  <si>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</si>
  <si>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</si>
  <si>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</si>
  <si>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</si>
  <si>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</si>
  <si>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</si>
  <si>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</si>
  <si>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</si>
  <si>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</si>
  <si>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</si>
  <si>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</si>
  <si>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</si>
  <si>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</si>
  <si>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</si>
  <si>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</si>
  <si>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</si>
  <si>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</si>
  <si>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</si>
  <si>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</si>
  <si>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</si>
  <si>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</si>
  <si>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</si>
  <si>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</si>
  <si>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</si>
  <si>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</si>
  <si>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</si>
  <si>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</si>
  <si>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</si>
  <si>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</si>
  <si>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</si>
  <si>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</si>
  <si>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</si>
  <si>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</si>
  <si>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</si>
  <si>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</si>
  <si>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</si>
  <si>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</si>
  <si>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</si>
  <si>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</si>
  <si>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</si>
  <si>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</si>
  <si>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</si>
  <si>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</si>
  <si>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</si>
  <si>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</si>
  <si>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</si>
  <si>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</si>
  <si>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</si>
  <si>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</si>
  <si>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</si>
  <si>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</si>
  <si>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</si>
  <si>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</si>
  <si>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</si>
  <si>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</si>
  <si>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</si>
  <si>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</si>
  <si>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</si>
  <si>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</si>
  <si>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</si>
  <si>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</si>
  <si>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</si>
  <si>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</si>
  <si>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</si>
  <si>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</si>
  <si>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</si>
  <si>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</si>
  <si>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</si>
  <si>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</si>
  <si>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</si>
  <si>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</si>
  <si>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</si>
  <si>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</si>
  <si>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</si>
  <si>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</si>
  <si>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</si>
  <si>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</si>
  <si>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</si>
  <si>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</si>
  <si>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</si>
  <si>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</si>
  <si>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</si>
  <si>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</si>
  <si>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</si>
  <si>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</si>
  <si>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</si>
  <si>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</si>
  <si>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</si>
  <si>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</si>
  <si>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</si>
  <si>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</si>
  <si>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</si>
  <si>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</si>
  <si>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</si>
  <si>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</si>
  <si>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</si>
  <si>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</si>
  <si>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</si>
  <si>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</si>
  <si>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</si>
  <si>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</si>
  <si>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</si>
  <si>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</si>
  <si>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</si>
  <si>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</si>
  <si>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</si>
  <si>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</si>
  <si>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</si>
  <si>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</si>
  <si>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</si>
  <si>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</si>
  <si>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</si>
  <si>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</si>
  <si>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</si>
  <si>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</si>
  <si>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</si>
  <si>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</si>
  <si>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</si>
  <si>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</si>
  <si>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</si>
  <si>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</si>
  <si>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</si>
  <si>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</si>
  <si>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</si>
  <si>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</si>
  <si>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</si>
  <si>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</si>
  <si>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</si>
  <si>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</si>
  <si>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</si>
  <si>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</si>
  <si>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</si>
  <si>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</si>
  <si>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</si>
  <si>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</si>
  <si>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</si>
  <si>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</si>
  <si>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</si>
  <si>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</si>
  <si>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</si>
  <si>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</si>
  <si>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</si>
  <si>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</si>
  <si>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</si>
  <si>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</si>
  <si>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</si>
  <si>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</si>
  <si>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</si>
  <si>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</si>
  <si>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</si>
  <si>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</si>
  <si>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</si>
  <si>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</si>
  <si>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</si>
  <si>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</si>
  <si>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</si>
  <si>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</si>
  <si>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</si>
  <si>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</si>
  <si>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</si>
  <si>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</si>
  <si>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</si>
  <si>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</si>
  <si>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</si>
  <si>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</si>
  <si>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</si>
  <si>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</si>
  <si>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</si>
  <si>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</si>
  <si>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</si>
  <si>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</si>
  <si>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</si>
  <si>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</si>
  <si>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</si>
  <si>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</si>
  <si>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</si>
  <si>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</si>
  <si>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</si>
  <si>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</si>
  <si>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</si>
  <si>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</si>
  <si>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</si>
  <si>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</si>
  <si>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</si>
  <si>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</si>
  <si>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</si>
  <si>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</si>
  <si>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</si>
  <si>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</si>
  <si>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</si>
  <si>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</si>
  <si>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</si>
  <si>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</si>
  <si>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</si>
  <si>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</si>
  <si>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</si>
  <si>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</si>
  <si>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</si>
  <si>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</si>
  <si>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</si>
  <si>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</si>
  <si>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</si>
  <si>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</si>
  <si>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</si>
  <si>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</si>
  <si>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</si>
  <si>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</si>
  <si>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</si>
  <si>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</si>
  <si>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</si>
  <si>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</si>
  <si>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</si>
  <si>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</si>
  <si>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</si>
  <si>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</si>
  <si>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</si>
  <si>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</si>
  <si>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</si>
  <si>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</si>
  <si>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</si>
  <si>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</si>
  <si>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</si>
  <si>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</si>
  <si>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</si>
  <si>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</si>
  <si>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</si>
  <si>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</si>
  <si>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</si>
  <si>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</si>
  <si>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</si>
  <si>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</si>
  <si>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</si>
  <si>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</si>
  <si>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</si>
  <si>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</si>
  <si>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</si>
  <si>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</si>
  <si>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</si>
  <si>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</si>
  <si>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</si>
  <si>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</si>
  <si>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</si>
  <si>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</si>
  <si>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</si>
  <si>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</si>
  <si>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</si>
  <si>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</si>
  <si>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</si>
  <si>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</si>
  <si>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</si>
  <si>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</si>
  <si>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</si>
  <si>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</si>
  <si>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</si>
  <si>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</si>
  <si>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</si>
  <si>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</si>
  <si>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</si>
  <si>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</si>
  <si>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</si>
  <si>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</si>
  <si>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</si>
  <si>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</si>
  <si>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</si>
  <si>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</si>
  <si>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</si>
  <si>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</si>
  <si>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</si>
  <si>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</si>
  <si>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</si>
  <si>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</si>
  <si>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</si>
  <si>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</si>
  <si>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</si>
  <si>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</si>
  <si>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</si>
  <si>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</si>
  <si>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</si>
  <si>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</si>
  <si>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</si>
  <si>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</si>
  <si>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</si>
  <si>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</si>
  <si>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</si>
  <si>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</si>
  <si>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</si>
  <si>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</si>
  <si>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</si>
  <si>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</si>
  <si>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</si>
  <si>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</si>
  <si>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</si>
  <si>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</si>
  <si>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</si>
  <si>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</si>
  <si>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</si>
  <si>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</si>
  <si>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</si>
  <si>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</si>
  <si>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</si>
  <si>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</si>
  <si>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</si>
  <si>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</si>
  <si>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</si>
  <si>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</si>
  <si>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</si>
  <si>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</si>
  <si>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</si>
  <si>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</si>
  <si>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</si>
  <si>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</si>
  <si>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</si>
  <si>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</si>
  <si>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</si>
  <si>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</si>
  <si>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</si>
  <si>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</si>
  <si>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</si>
  <si>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</si>
  <si>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</si>
  <si>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</si>
  <si>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</si>
  <si>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</si>
  <si>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</si>
  <si>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</si>
  <si>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</si>
  <si>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</si>
  <si>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</si>
  <si>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</si>
  <si>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</si>
  <si>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</si>
  <si>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</si>
  <si>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</si>
  <si>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</si>
  <si>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</si>
  <si>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</si>
  <si>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</si>
  <si>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</si>
  <si>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</si>
  <si>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</si>
  <si>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</si>
  <si>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</si>
  <si>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</si>
  <si>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</si>
  <si>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</si>
  <si>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</si>
  <si>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</si>
  <si>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</si>
  <si>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</si>
  <si>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</si>
  <si>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</si>
  <si>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</si>
  <si>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</si>
  <si>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</si>
  <si>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</si>
  <si>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</si>
  <si>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</si>
  <si>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</si>
  <si>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</si>
  <si>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</si>
  <si>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</si>
  <si>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</si>
  <si>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</si>
  <si>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</si>
  <si>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</si>
  <si>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</si>
  <si>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</si>
  <si>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</si>
  <si>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</si>
  <si>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</si>
  <si>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</si>
  <si>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</si>
  <si>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</si>
  <si>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</si>
  <si>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</si>
  <si>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</si>
  <si>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</si>
  <si>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</si>
  <si>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</si>
  <si>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</si>
  <si>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</si>
  <si>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</si>
  <si>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</si>
  <si>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</si>
  <si>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</si>
  <si>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</si>
  <si>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</si>
  <si>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</si>
  <si>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</si>
  <si>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</si>
  <si>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</si>
  <si>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</si>
  <si>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</si>
  <si>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</si>
  <si>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</si>
  <si>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</si>
  <si>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</si>
  <si>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</si>
  <si>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</si>
  <si>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</si>
  <si>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</si>
  <si>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</si>
  <si>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</si>
  <si>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</si>
  <si>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</si>
  <si>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</si>
  <si>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</si>
  <si>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</si>
  <si>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</si>
  <si>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</si>
  <si>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</si>
  <si>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</si>
  <si>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</si>
  <si>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</si>
  <si>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</si>
  <si>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</si>
  <si>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</si>
  <si>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</si>
  <si>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</si>
  <si>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</si>
  <si>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</si>
  <si>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</si>
  <si>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</si>
  <si>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</si>
  <si>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</si>
  <si>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</si>
  <si>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</si>
  <si>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</si>
  <si>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</si>
  <si>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</si>
  <si>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</si>
  <si>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</si>
  <si>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</si>
  <si>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</si>
  <si>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</si>
  <si>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</si>
  <si>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</si>
  <si>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</si>
  <si>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</si>
  <si>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</si>
  <si>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</si>
  <si>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</si>
  <si>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</si>
  <si>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</si>
  <si>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</si>
  <si>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</si>
  <si>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</si>
  <si>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</si>
  <si>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</si>
  <si>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</si>
  <si>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</si>
  <si>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</si>
  <si>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</si>
  <si>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</si>
  <si>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</si>
  <si>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</si>
  <si>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</si>
  <si>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</si>
  <si>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</si>
  <si>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</si>
  <si>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</si>
  <si>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</si>
  <si>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</si>
  <si>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</si>
  <si>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</si>
  <si>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</si>
  <si>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</si>
  <si>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</si>
  <si>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</si>
  <si>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</si>
  <si>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</si>
  <si>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</si>
  <si>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</si>
  <si>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</si>
  <si>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</si>
  <si>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</si>
  <si>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</si>
  <si>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</si>
  <si>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</si>
  <si>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</si>
  <si>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</si>
  <si>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</si>
  <si>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</si>
  <si>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</si>
  <si>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</si>
  <si>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</si>
  <si>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</si>
  <si>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</si>
  <si>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</si>
  <si>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</si>
  <si>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</si>
  <si>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</si>
  <si>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</si>
  <si>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</si>
  <si>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</si>
  <si>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</si>
  <si>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</si>
  <si>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</si>
  <si>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</si>
  <si>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</si>
  <si>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</si>
  <si>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</si>
  <si>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</si>
  <si>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</si>
  <si>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</si>
  <si>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</si>
  <si>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</si>
  <si>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</si>
  <si>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</si>
  <si>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</si>
  <si>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</si>
  <si>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</si>
  <si>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</si>
  <si>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</si>
  <si>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</si>
  <si>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</si>
  <si>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</si>
  <si>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</si>
  <si>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</si>
  <si>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</si>
  <si>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</si>
  <si>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</si>
  <si>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</si>
  <si>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</si>
  <si>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</si>
  <si>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</si>
  <si>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</si>
  <si>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</si>
  <si>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</si>
  <si>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</si>
  <si>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</si>
  <si>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</si>
  <si>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</si>
  <si>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</si>
  <si>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</si>
  <si>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</si>
  <si>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</si>
  <si>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</si>
  <si>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</si>
  <si>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</si>
  <si>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</si>
  <si>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</si>
  <si>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</si>
  <si>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</si>
  <si>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</si>
  <si>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</si>
  <si>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</si>
  <si>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</si>
  <si>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</si>
  <si>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</si>
  <si>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</si>
  <si>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</si>
  <si>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</si>
  <si>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</si>
  <si>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</si>
  <si>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</si>
  <si>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</si>
  <si>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</si>
  <si>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</si>
  <si>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</si>
  <si>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</si>
  <si>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</si>
  <si>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</si>
  <si>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</si>
  <si>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</si>
  <si>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</si>
  <si>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</si>
  <si>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</si>
  <si>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</si>
  <si>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</si>
  <si>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</si>
  <si>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</si>
  <si>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</si>
  <si>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</si>
  <si>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</si>
  <si>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</si>
  <si>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</si>
  <si>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</si>
  <si>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</si>
  <si>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</si>
  <si>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</si>
  <si>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</si>
  <si>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</si>
  <si>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</si>
  <si>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</si>
  <si>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</si>
  <si>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</si>
  <si>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</si>
  <si>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</si>
  <si>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</si>
  <si>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</si>
  <si>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</si>
  <si>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</si>
  <si>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</si>
  <si>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</si>
  <si>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</si>
  <si>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</si>
  <si>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</si>
  <si>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</si>
  <si>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</si>
  <si>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</si>
  <si>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</si>
  <si>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</si>
  <si>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</si>
  <si>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</si>
  <si>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</si>
  <si>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</si>
  <si>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</si>
  <si>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</si>
  <si>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</si>
  <si>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</si>
  <si>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</si>
  <si>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</si>
  <si>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</si>
  <si>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</si>
  <si>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</si>
  <si>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</si>
  <si>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</si>
  <si>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</si>
  <si>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</si>
  <si>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</si>
  <si>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</si>
  <si>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</si>
  <si>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</si>
  <si>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</si>
  <si>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</si>
  <si>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</si>
  <si>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</si>
  <si>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</si>
  <si>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</si>
  <si>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</si>
  <si>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</si>
  <si>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</si>
  <si>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</si>
  <si>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</si>
  <si>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</si>
  <si>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</si>
  <si>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</si>
  <si>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</si>
  <si>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</si>
  <si>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</si>
  <si>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</si>
  <si>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</si>
  <si>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</si>
  <si>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</si>
  <si>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</si>
  <si>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</si>
  <si>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</si>
  <si>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</si>
  <si>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</si>
  <si>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</si>
  <si>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</si>
  <si>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</si>
  <si>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</si>
  <si>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</si>
  <si>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</si>
  <si>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</si>
  <si>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</si>
  <si>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</si>
  <si>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</si>
  <si>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</si>
  <si>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</si>
  <si>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</si>
  <si>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</si>
  <si>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</si>
  <si>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</si>
  <si>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</si>
  <si>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</si>
  <si>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</si>
  <si>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</si>
  <si>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</si>
  <si>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</si>
  <si>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</si>
  <si>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</si>
  <si>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</si>
  <si>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</si>
  <si>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</si>
  <si>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</si>
  <si>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</si>
  <si>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</si>
  <si>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</si>
  <si>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</si>
  <si>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</si>
  <si>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</si>
  <si>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</si>
  <si>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</si>
  <si>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</si>
  <si>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</si>
  <si>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</si>
  <si>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</si>
  <si>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</si>
  <si>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</si>
  <si>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</si>
  <si>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</si>
  <si>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</si>
  <si>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</si>
  <si>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</si>
  <si>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</si>
  <si>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</si>
  <si>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</si>
  <si>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</si>
  <si>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</si>
  <si>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</si>
  <si>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</si>
  <si>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</si>
  <si>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</si>
  <si>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</si>
  <si>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</si>
  <si>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</si>
  <si>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</si>
  <si>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</si>
  <si>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</si>
  <si>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</si>
  <si>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</si>
  <si>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</si>
  <si>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</si>
  <si>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</si>
  <si>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</si>
  <si>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</si>
  <si>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</si>
  <si>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</si>
  <si>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</si>
  <si>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</si>
  <si>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</si>
  <si>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</si>
  <si>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</si>
  <si>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</si>
  <si>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</si>
  <si>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</si>
  <si>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</si>
  <si>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</si>
  <si>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</si>
  <si>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</si>
  <si>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</si>
  <si>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</si>
  <si>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</si>
  <si>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</si>
  <si>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</si>
  <si>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</si>
  <si>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</si>
  <si>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</si>
  <si>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</si>
  <si>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</si>
  <si>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</si>
  <si>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</si>
  <si>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</si>
  <si>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</si>
  <si>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</si>
  <si>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</si>
  <si>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</si>
  <si>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</si>
  <si>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</si>
  <si>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</si>
  <si>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</si>
  <si>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</si>
  <si>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</si>
  <si>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</si>
  <si>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</si>
  <si>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</si>
  <si>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</si>
  <si>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</si>
  <si>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</si>
  <si>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</si>
  <si>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</si>
  <si>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</si>
  <si>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</si>
  <si>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</si>
  <si>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</si>
  <si>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</si>
  <si>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</si>
  <si>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</si>
  <si>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</si>
  <si>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</si>
  <si>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</si>
  <si>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</si>
  <si>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</si>
  <si>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</si>
  <si>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</si>
  <si>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</si>
  <si>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</si>
  <si>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</si>
  <si>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</si>
  <si>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</si>
  <si>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</si>
  <si>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</si>
  <si>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</si>
  <si>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</si>
  <si>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</si>
  <si>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</si>
  <si>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</si>
  <si>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</si>
  <si>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</si>
  <si>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</si>
  <si>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</si>
  <si>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</si>
  <si>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</si>
  <si>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</si>
  <si>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</si>
  <si>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</si>
  <si>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</si>
  <si>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</si>
  <si>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</si>
  <si>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</si>
  <si>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</si>
  <si>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</si>
  <si>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</si>
  <si>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</si>
  <si>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</si>
  <si>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</si>
  <si>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</si>
  <si>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</si>
  <si>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</si>
  <si>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</si>
  <si>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</si>
  <si>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</si>
  <si>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</si>
  <si>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</si>
  <si>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</si>
  <si>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</si>
  <si>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</si>
  <si>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</si>
  <si>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</si>
  <si>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</si>
  <si>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</si>
  <si>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</si>
  <si>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</si>
  <si>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</si>
  <si>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</si>
  <si>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</si>
  <si>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</si>
  <si>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</si>
  <si>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</si>
  <si>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</si>
  <si>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</si>
  <si>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</si>
  <si>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</si>
  <si>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</si>
  <si>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</si>
  <si>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</si>
  <si>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</si>
  <si>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</si>
  <si>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</si>
  <si>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</si>
  <si>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</si>
  <si>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</si>
  <si>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</si>
  <si>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</si>
  <si>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</si>
  <si>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</si>
  <si>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</si>
  <si>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</si>
  <si>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</si>
  <si>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</si>
  <si>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</si>
  <si>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</si>
  <si>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</si>
  <si>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</si>
  <si>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</si>
  <si>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</si>
  <si>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</si>
  <si>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</si>
  <si>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</si>
  <si>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</si>
  <si>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</si>
  <si>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</si>
  <si>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</si>
  <si>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</si>
  <si>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</si>
  <si>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</si>
  <si>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</si>
  <si>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</si>
  <si>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</si>
  <si>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</si>
  <si>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</si>
  <si>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</si>
  <si>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</si>
  <si>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</si>
  <si>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</si>
  <si>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</si>
  <si>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</si>
  <si>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</si>
  <si>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</si>
  <si>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</si>
  <si>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</si>
  <si>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</si>
  <si>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</si>
  <si>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</si>
  <si>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</si>
  <si>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</si>
  <si>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</si>
  <si>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</si>
  <si>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</si>
  <si>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</si>
  <si>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</si>
  <si>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</si>
  <si>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</si>
  <si>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</si>
  <si>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</si>
  <si>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</si>
  <si>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</si>
  <si>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</si>
  <si>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</si>
  <si>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</si>
  <si>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</si>
  <si>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</si>
  <si>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</si>
  <si>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</si>
  <si>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</si>
  <si>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</si>
  <si>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</si>
  <si>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</si>
  <si>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</si>
  <si>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</si>
  <si>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</si>
  <si>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</si>
  <si>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</si>
  <si>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</si>
  <si>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</si>
  <si>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</si>
  <si>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</si>
  <si>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</si>
  <si>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</si>
  <si>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</si>
  <si>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</si>
  <si>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</si>
  <si>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</si>
  <si>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</si>
  <si>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</si>
  <si>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</si>
  <si>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</si>
  <si>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</si>
  <si>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</si>
  <si>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</si>
  <si>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</si>
  <si>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</si>
  <si>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</si>
  <si>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</si>
  <si>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</si>
  <si>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</si>
  <si>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</si>
  <si>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</si>
  <si>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</si>
  <si>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</si>
  <si>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</si>
  <si>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</si>
  <si>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</si>
  <si>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</si>
  <si>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</si>
  <si>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</si>
  <si>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</si>
  <si>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</si>
  <si>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</si>
  <si>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</si>
  <si>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</si>
  <si>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</si>
  <si>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</si>
  <si>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</si>
  <si>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</si>
  <si>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</si>
  <si>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</si>
  <si>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</si>
  <si>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</si>
  <si>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</si>
  <si>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</si>
  <si>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</si>
  <si>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</si>
  <si>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</si>
  <si>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</si>
  <si>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</si>
  <si>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</si>
  <si>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</si>
  <si>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</si>
  <si>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</si>
  <si>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</si>
  <si>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</si>
  <si>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</si>
  <si>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</si>
  <si>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</si>
  <si>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</si>
  <si>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</si>
  <si>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</si>
  <si>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</si>
  <si>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</si>
  <si>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</si>
  <si>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</si>
  <si>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</si>
  <si>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</si>
  <si>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</si>
  <si>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</si>
  <si>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</si>
  <si>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</si>
  <si>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</si>
  <si>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</si>
  <si>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</si>
  <si>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</si>
  <si>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</si>
  <si>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</si>
  <si>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</si>
  <si>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</si>
  <si>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</si>
  <si>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</si>
  <si>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</si>
  <si>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</si>
  <si>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</si>
  <si>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</si>
  <si>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</si>
  <si>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</si>
  <si>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</si>
  <si>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</si>
  <si>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</si>
  <si>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</si>
  <si>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</si>
  <si>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</si>
  <si>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</si>
  <si>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</si>
  <si>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</si>
  <si>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</si>
  <si>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</si>
  <si>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</si>
  <si>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</si>
  <si>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</si>
  <si>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</si>
  <si>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</si>
  <si>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</si>
  <si>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</si>
  <si>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</si>
  <si>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</si>
  <si>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</si>
  <si>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</si>
  <si>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</si>
  <si>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</si>
  <si>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</si>
  <si>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</si>
  <si>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</si>
  <si>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</si>
  <si>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</si>
  <si>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</si>
  <si>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</si>
  <si>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</si>
  <si>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</si>
  <si>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</si>
  <si>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</si>
  <si>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</si>
  <si>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</si>
  <si>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</si>
  <si>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</si>
  <si>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</si>
  <si>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</si>
  <si>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</si>
  <si>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</si>
  <si>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</si>
  <si>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</si>
  <si>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</si>
  <si>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</si>
  <si>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</si>
  <si>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</si>
  <si>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</si>
  <si>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</si>
  <si>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</si>
  <si>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</si>
  <si>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</si>
  <si>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</si>
  <si>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</si>
  <si>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</si>
  <si>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</si>
  <si>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</si>
  <si>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</si>
  <si>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</si>
  <si>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</si>
  <si>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</si>
  <si>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</si>
  <si>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</si>
  <si>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</si>
  <si>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</si>
  <si>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</si>
  <si>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</si>
  <si>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</si>
  <si>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</si>
  <si>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</si>
  <si>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</si>
  <si>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</si>
  <si>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</si>
  <si>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</si>
  <si>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</si>
  <si>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</si>
  <si>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</si>
  <si>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</si>
  <si>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</si>
  <si>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</si>
  <si>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</si>
  <si>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</si>
  <si>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</si>
  <si>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</si>
  <si>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</si>
  <si>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</si>
  <si>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</si>
  <si>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</si>
  <si>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</si>
  <si>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</si>
  <si>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</si>
  <si>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</si>
  <si>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</si>
  <si>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</si>
  <si>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</si>
  <si>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</si>
  <si>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</si>
  <si>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</si>
  <si>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</si>
  <si>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</si>
  <si>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</si>
  <si>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</si>
  <si>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</si>
  <si>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</si>
  <si>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</si>
  <si>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</si>
  <si>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</si>
  <si>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</si>
  <si>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</si>
  <si>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</si>
  <si>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</si>
  <si>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</si>
  <si>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</si>
  <si>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</si>
  <si>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</si>
  <si>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</si>
  <si>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</si>
  <si>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</si>
  <si>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</si>
  <si>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</si>
  <si>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</si>
  <si>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</si>
  <si>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</si>
  <si>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</si>
  <si>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</si>
  <si>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</si>
  <si>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</si>
  <si>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</si>
  <si>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</si>
  <si>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</si>
  <si>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</si>
  <si>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</si>
  <si>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</si>
  <si>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</si>
  <si>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</si>
  <si>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</si>
  <si>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</si>
  <si>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</si>
  <si>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</si>
  <si>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</si>
  <si>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</si>
  <si>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</si>
  <si>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</si>
  <si>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</si>
  <si>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</si>
  <si>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</si>
  <si>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</si>
  <si>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</si>
  <si>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</si>
  <si>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</si>
  <si>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</si>
  <si>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</si>
  <si>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</si>
  <si>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</si>
  <si>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</si>
  <si>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</si>
  <si>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</si>
  <si>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</si>
  <si>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</si>
  <si>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</si>
  <si>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</si>
  <si>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</si>
  <si>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</si>
  <si>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</si>
  <si>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</si>
  <si>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</si>
  <si>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</si>
  <si>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</si>
  <si>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</si>
  <si>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</si>
  <si>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</si>
  <si>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</si>
  <si>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</si>
  <si>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</si>
  <si>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</si>
  <si>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</si>
  <si>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</si>
  <si>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</si>
  <si>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</si>
  <si>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</si>
  <si>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</si>
  <si>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</si>
  <si>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</si>
  <si>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</si>
  <si>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</si>
  <si>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</si>
  <si>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</si>
  <si>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</si>
  <si>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</si>
  <si>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</si>
  <si>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</si>
  <si>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</si>
  <si>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</si>
  <si>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</si>
  <si>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</si>
  <si>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</si>
  <si>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</si>
  <si>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</si>
  <si>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</si>
  <si>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</si>
  <si>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</si>
  <si>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</si>
  <si>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</si>
  <si>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</si>
  <si>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</si>
  <si>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</si>
  <si>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</si>
  <si>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</si>
  <si>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</si>
  <si>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</si>
  <si>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</si>
  <si>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</si>
  <si>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</si>
  <si>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</si>
  <si>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</si>
  <si>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</si>
  <si>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</si>
  <si>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</si>
  <si>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</si>
  <si>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</si>
  <si>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</si>
  <si>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</si>
  <si>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</si>
  <si>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</si>
  <si>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</si>
  <si>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</si>
  <si>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</si>
  <si>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</si>
  <si>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</si>
  <si>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</si>
  <si>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</si>
  <si>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</si>
  <si>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</si>
  <si>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</si>
  <si>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</si>
  <si>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</si>
  <si>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</si>
  <si>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</si>
  <si>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</si>
  <si>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</si>
  <si>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</si>
  <si>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</si>
  <si>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</si>
  <si>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</si>
  <si>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</si>
  <si>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</si>
  <si>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</si>
  <si>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</si>
  <si>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</si>
  <si>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</si>
  <si>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</si>
  <si>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</si>
  <si>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</si>
  <si>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</si>
  <si>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</si>
  <si>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</si>
  <si>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</si>
  <si>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</si>
  <si>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</si>
  <si>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</si>
  <si>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</si>
  <si>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</si>
  <si>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</si>
  <si>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</si>
  <si>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</si>
  <si>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</si>
  <si>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</si>
  <si>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</si>
  <si>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</si>
  <si>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</si>
  <si>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</si>
  <si>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</si>
  <si>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</si>
  <si>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</si>
  <si>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</si>
  <si>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</si>
  <si>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</si>
  <si>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</si>
  <si>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</si>
  <si>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</si>
  <si>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</si>
  <si>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</si>
  <si>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</si>
  <si>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</si>
  <si>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</si>
  <si>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</si>
  <si>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</si>
  <si>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</si>
  <si>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</si>
  <si>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</si>
  <si>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</si>
  <si>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</si>
  <si>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</si>
  <si>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</si>
  <si>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</si>
  <si>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</si>
  <si>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</si>
  <si>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</si>
  <si>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</si>
  <si>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</si>
  <si>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</si>
  <si>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</si>
  <si>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</si>
  <si>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</si>
  <si>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</si>
  <si>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</si>
  <si>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</si>
  <si>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</si>
  <si>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</si>
  <si>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</si>
  <si>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</si>
  <si>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</si>
  <si>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</si>
  <si>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</si>
  <si>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</si>
  <si>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</si>
  <si>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</si>
  <si>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</si>
  <si>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</si>
  <si>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</si>
  <si>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</si>
  <si>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</si>
  <si>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</si>
  <si>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</si>
  <si>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</si>
  <si>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</si>
  <si>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</si>
  <si>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</si>
  <si>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</si>
  <si>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</si>
  <si>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</si>
  <si>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</si>
  <si>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</si>
  <si>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</si>
  <si>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</si>
  <si>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</si>
  <si>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</si>
  <si>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</si>
  <si>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</si>
  <si>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</si>
  <si>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</si>
  <si>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</si>
  <si>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</si>
  <si>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</si>
  <si>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</si>
  <si>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</si>
  <si>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</si>
  <si>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</si>
  <si>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</si>
  <si>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</si>
  <si>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</si>
  <si>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</si>
  <si>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</si>
  <si>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</si>
  <si>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</si>
  <si>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</si>
  <si>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</si>
  <si>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</si>
  <si>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</si>
  <si>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</si>
  <si>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</si>
  <si>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</si>
  <si>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</si>
  <si>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</si>
  <si>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</si>
  <si>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</si>
  <si>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</si>
  <si>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</si>
  <si>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</si>
  <si>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</si>
  <si>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</si>
  <si>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</si>
  <si>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</si>
  <si>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</si>
  <si>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</si>
  <si>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</si>
  <si>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</si>
  <si>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</si>
  <si>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</si>
  <si>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</si>
  <si>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</si>
  <si>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</si>
  <si>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</si>
  <si>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</si>
  <si>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</si>
  <si>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</si>
  <si>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</si>
  <si>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</si>
  <si>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</si>
  <si>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</si>
  <si>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</si>
  <si>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</si>
  <si>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</si>
  <si>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</si>
  <si>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</si>
  <si>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</si>
  <si>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</si>
  <si>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</si>
  <si>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</si>
  <si>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</si>
  <si>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</si>
  <si>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</si>
  <si>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</si>
  <si>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</si>
  <si>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</si>
  <si>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</si>
  <si>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</si>
  <si>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</si>
  <si>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</si>
  <si>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</si>
  <si>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</si>
  <si>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</si>
  <si>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</si>
  <si>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</si>
  <si>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</si>
  <si>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</si>
  <si>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</si>
  <si>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</si>
  <si>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</si>
  <si>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</si>
  <si>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</si>
  <si>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</si>
  <si>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</si>
  <si>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</si>
  <si>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</si>
  <si>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</si>
  <si>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</si>
  <si>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</si>
  <si>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</si>
  <si>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</si>
  <si>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</si>
  <si>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</si>
  <si>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</si>
  <si>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</si>
  <si>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</si>
  <si>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</si>
  <si>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</si>
  <si>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</si>
  <si>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</si>
  <si>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</si>
  <si>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</si>
  <si>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</si>
  <si>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</si>
  <si>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</si>
  <si>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</si>
  <si>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</si>
  <si>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</si>
  <si>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</si>
  <si>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</si>
  <si>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</si>
  <si>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</si>
  <si>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</si>
  <si>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</si>
  <si>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</si>
  <si>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</si>
  <si>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</si>
  <si>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</si>
  <si>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</si>
  <si>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</si>
  <si>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</si>
  <si>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</si>
  <si>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</si>
  <si>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</si>
  <si>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</si>
  <si>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</si>
  <si>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</si>
  <si>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</si>
  <si>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</si>
  <si>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</si>
  <si>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</si>
  <si>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</si>
  <si>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</si>
  <si>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</si>
  <si>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</si>
  <si>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</si>
  <si>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</si>
  <si>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</si>
  <si>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</si>
  <si>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</si>
  <si>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</si>
  <si>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</si>
  <si>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</si>
  <si>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</si>
  <si>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</si>
  <si>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</si>
  <si>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</si>
  <si>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</si>
  <si>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</si>
  <si>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</si>
  <si>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</si>
  <si>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</si>
  <si>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</si>
  <si>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</si>
  <si>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</si>
  <si>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</si>
  <si>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</si>
  <si>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</si>
  <si>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</si>
  <si>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</si>
  <si>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</si>
  <si>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</si>
  <si>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</si>
  <si>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</si>
  <si>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</si>
  <si>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</si>
  <si>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</si>
  <si>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</si>
  <si>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</si>
  <si>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</si>
  <si>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</si>
  <si>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</si>
  <si>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</si>
  <si>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</si>
  <si>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</si>
  <si>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</si>
  <si>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</si>
  <si>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</si>
  <si>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</si>
  <si>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</si>
  <si>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</si>
  <si>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</si>
  <si>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</si>
  <si>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</si>
  <si>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</si>
  <si>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</si>
  <si>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</si>
  <si>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</si>
  <si>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</si>
  <si>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</si>
  <si>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</si>
  <si>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</si>
  <si>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</si>
  <si>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</si>
  <si>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</si>
  <si>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</si>
  <si>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</si>
  <si>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</si>
  <si>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</si>
  <si>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</si>
  <si>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</si>
  <si>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</si>
  <si>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</si>
  <si>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</si>
  <si>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</si>
  <si>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</si>
  <si>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</si>
  <si>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</si>
  <si>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</si>
  <si>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</si>
  <si>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</si>
  <si>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</si>
  <si>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</si>
  <si>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</si>
  <si>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</si>
  <si>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</si>
  <si>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</si>
  <si>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</si>
  <si>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</si>
  <si>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</si>
  <si>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</si>
  <si>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</si>
  <si>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</si>
  <si>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</si>
  <si>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</si>
  <si>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</si>
  <si>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</si>
  <si>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</si>
  <si>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</si>
  <si>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</si>
  <si>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</si>
  <si>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</si>
  <si>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</si>
  <si>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</si>
  <si>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</si>
  <si>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</si>
  <si>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</si>
  <si>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</si>
  <si>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</si>
  <si>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</si>
  <si>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</si>
  <si>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</si>
  <si>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</si>
  <si>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</si>
  <si>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</si>
  <si>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</si>
  <si>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</si>
  <si>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</si>
  <si>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</si>
  <si>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</si>
  <si>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</si>
  <si>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</si>
  <si>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</si>
  <si>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</si>
  <si>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</si>
  <si>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</si>
  <si>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</si>
  <si>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</si>
  <si>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</si>
  <si>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</si>
  <si>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</si>
  <si>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</si>
  <si>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</si>
  <si>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</si>
  <si>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</si>
  <si>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</si>
  <si>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</si>
  <si>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</si>
  <si>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</si>
  <si>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</si>
  <si>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</si>
  <si>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</si>
  <si>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</si>
  <si>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</si>
  <si>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</si>
  <si>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</si>
  <si>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</si>
  <si>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</si>
  <si>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</si>
  <si>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</si>
  <si>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</si>
  <si>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</si>
  <si>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</si>
  <si>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</si>
  <si>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</si>
  <si>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</si>
  <si>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</si>
  <si>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</si>
  <si>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</si>
  <si>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</si>
  <si>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</si>
  <si>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</si>
  <si>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</si>
  <si>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</si>
  <si>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</si>
  <si>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</si>
  <si>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</si>
  <si>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</si>
  <si>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</si>
  <si>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</si>
  <si>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</si>
  <si>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</si>
  <si>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</si>
  <si>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</si>
  <si>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</si>
  <si>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</si>
  <si>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</si>
  <si>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</si>
  <si>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</si>
  <si>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</si>
  <si>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</si>
  <si>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</si>
  <si>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</si>
  <si>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</si>
  <si>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</si>
  <si>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</si>
  <si>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</si>
  <si>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</si>
  <si>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</si>
  <si>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</si>
  <si>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</si>
  <si>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</si>
  <si>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</si>
  <si>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</si>
  <si>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</si>
  <si>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</si>
  <si>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</si>
  <si>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</si>
  <si>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</si>
  <si>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</si>
  <si>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</si>
  <si>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</si>
  <si>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</si>
  <si>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</si>
  <si>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</si>
  <si>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</si>
  <si>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</si>
  <si>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</si>
  <si>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</si>
  <si>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</si>
  <si>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</si>
  <si>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</si>
  <si>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</si>
  <si>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</si>
  <si>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</si>
  <si>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</si>
  <si>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</si>
  <si>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</si>
  <si>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</si>
  <si>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</si>
  <si>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</si>
  <si>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</si>
  <si>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</si>
  <si>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</si>
  <si>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</si>
  <si>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</si>
  <si>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</si>
  <si>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</si>
  <si>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</si>
  <si>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</si>
  <si>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</si>
  <si>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</si>
  <si>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</si>
  <si>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</si>
  <si>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</si>
  <si>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</si>
  <si>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</si>
  <si>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</si>
  <si>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</si>
  <si>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</si>
  <si>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</si>
  <si>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</si>
  <si>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</si>
  <si>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</si>
  <si>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</si>
  <si>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</si>
  <si>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</si>
  <si>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</si>
  <si>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</si>
  <si>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</si>
  <si>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</si>
  <si>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</si>
  <si>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</si>
  <si>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</si>
  <si>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</si>
  <si>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</si>
  <si>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</si>
  <si>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</si>
  <si>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</si>
  <si>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</si>
  <si>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</si>
  <si>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</si>
  <si>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</si>
  <si>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</si>
  <si>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</si>
  <si>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</si>
  <si>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</si>
  <si>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</si>
  <si>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</si>
  <si>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</si>
  <si>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</si>
  <si>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</si>
  <si>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</si>
  <si>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</si>
  <si>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</si>
  <si>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</si>
  <si>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</si>
  <si>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</si>
  <si>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</si>
  <si>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</si>
  <si>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</si>
  <si>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</si>
  <si>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</si>
  <si>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</si>
  <si>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</si>
  <si>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</si>
  <si>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</si>
  <si>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</si>
  <si>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</si>
  <si>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</si>
  <si>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</si>
  <si>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</si>
  <si>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</si>
  <si>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</si>
  <si>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</si>
  <si>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</si>
  <si>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</si>
  <si>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</si>
  <si>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</si>
  <si>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</si>
  <si>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</si>
  <si>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</si>
  <si>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</si>
  <si>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</si>
  <si>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</si>
  <si>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</si>
  <si>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</si>
  <si>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</si>
  <si>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</si>
  <si>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</si>
  <si>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</si>
  <si>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</si>
  <si>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</si>
  <si>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</si>
  <si>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</si>
  <si>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</si>
  <si>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</si>
  <si>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</si>
  <si>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</si>
  <si>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</si>
  <si>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</si>
  <si>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</si>
  <si>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</si>
  <si>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</si>
  <si>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</si>
  <si>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</si>
  <si>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</si>
  <si>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</si>
  <si>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</si>
  <si>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</si>
  <si>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</si>
  <si>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</si>
  <si>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</si>
  <si>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</si>
  <si>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</si>
  <si>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</si>
  <si>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</si>
  <si>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</si>
  <si>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</si>
  <si>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</si>
  <si>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</si>
  <si>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</si>
  <si>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</si>
  <si>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</si>
  <si>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</si>
  <si>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</si>
  <si>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</si>
  <si>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</si>
  <si>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</si>
  <si>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</si>
  <si>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</si>
  <si>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</si>
  <si>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</si>
  <si>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</si>
  <si>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</si>
  <si>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</si>
  <si>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</si>
  <si>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</si>
  <si>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</si>
  <si>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</si>
  <si>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</si>
  <si>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</si>
  <si>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</si>
  <si>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</si>
  <si>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</si>
  <si>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</si>
  <si>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</si>
  <si>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</si>
  <si>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</si>
  <si>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</si>
  <si>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</si>
  <si>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</si>
  <si>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</si>
  <si>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</si>
  <si>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</si>
  <si>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</si>
  <si>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</si>
  <si>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</si>
  <si>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</si>
  <si>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</si>
  <si>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</si>
  <si>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</si>
  <si>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</si>
  <si>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</si>
  <si>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</si>
  <si>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</si>
  <si>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</si>
  <si>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</si>
  <si>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</si>
  <si>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</si>
  <si>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</si>
  <si>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</si>
  <si>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</si>
  <si>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</si>
  <si>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</si>
  <si>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</si>
  <si>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</si>
  <si>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</si>
  <si>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</si>
  <si>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</si>
  <si>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</si>
  <si>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</si>
  <si>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</si>
  <si>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</si>
  <si>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</si>
  <si>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</si>
  <si>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</si>
  <si>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</si>
  <si>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</si>
  <si>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</si>
  <si>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</si>
  <si>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</si>
  <si>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</si>
  <si>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</si>
  <si>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</si>
  <si>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</si>
  <si>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</si>
  <si>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</si>
  <si>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</si>
  <si>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</si>
  <si>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</si>
  <si>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</si>
  <si>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</si>
  <si>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</si>
  <si>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</si>
  <si>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</si>
  <si>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</si>
  <si>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</si>
  <si>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</si>
  <si>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</si>
  <si>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</si>
  <si>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</si>
  <si>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</si>
  <si>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</si>
  <si>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</si>
  <si>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</si>
  <si>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</si>
  <si>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</si>
  <si>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</si>
  <si>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</si>
  <si>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</si>
  <si>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</si>
  <si>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</si>
  <si>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</si>
  <si>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</si>
  <si>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</si>
  <si>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</si>
  <si>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</si>
  <si>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</si>
  <si>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</si>
  <si>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</si>
  <si>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</si>
  <si>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</si>
  <si>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</si>
  <si>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</si>
  <si>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</si>
  <si>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</si>
  <si>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</si>
  <si>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</si>
  <si>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</si>
  <si>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</si>
  <si>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</si>
  <si>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</si>
  <si>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</si>
  <si>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</si>
  <si>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</si>
  <si>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</si>
  <si>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</si>
  <si>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</si>
  <si>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</si>
  <si>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</si>
  <si>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</si>
  <si>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</si>
  <si>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</si>
  <si>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</si>
  <si>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</si>
  <si>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</si>
  <si>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</si>
  <si>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</si>
  <si>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</si>
  <si>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</si>
  <si>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</si>
  <si>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</si>
  <si>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</si>
  <si>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</si>
  <si>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</si>
  <si>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</si>
  <si>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</si>
  <si>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</si>
  <si>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</si>
  <si>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</si>
  <si>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</si>
  <si>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</si>
  <si>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</si>
  <si>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</si>
  <si>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</si>
  <si>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</si>
  <si>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</si>
  <si>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</si>
  <si>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</si>
  <si>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</si>
  <si>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</si>
  <si>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</si>
  <si>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</si>
  <si>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</si>
  <si>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</si>
  <si>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</si>
  <si>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</si>
  <si>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</si>
  <si>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</si>
  <si>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</si>
  <si>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</si>
  <si>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</si>
  <si>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</si>
  <si>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</si>
  <si>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</si>
  <si>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</si>
  <si>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</si>
  <si>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</si>
  <si>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</si>
  <si>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</si>
  <si>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</si>
  <si>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</si>
  <si>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</si>
  <si>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</si>
  <si>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</si>
  <si>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</si>
  <si>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</si>
  <si>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</si>
  <si>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</si>
  <si>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</si>
  <si>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</si>
  <si>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</si>
  <si>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</si>
  <si>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</si>
  <si>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</si>
  <si>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</si>
  <si>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</si>
  <si>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</si>
  <si>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</si>
  <si>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</si>
  <si>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</si>
  <si>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</si>
  <si>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</si>
  <si>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</si>
  <si>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</si>
  <si>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</si>
  <si>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</si>
  <si>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</si>
  <si>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</si>
  <si>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</si>
  <si>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</si>
  <si>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</si>
  <si>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</si>
  <si>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</si>
  <si>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</si>
  <si>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</si>
  <si>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</si>
  <si>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</si>
  <si>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</si>
  <si>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</si>
  <si>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</si>
  <si>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</si>
  <si>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</si>
  <si>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</si>
  <si>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</si>
  <si>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</si>
  <si>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</si>
  <si>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</si>
  <si>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</si>
  <si>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</si>
  <si>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</si>
  <si>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</si>
  <si>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</si>
  <si>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</si>
  <si>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</si>
  <si>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</si>
  <si>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</si>
  <si>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</si>
  <si>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</si>
  <si>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</si>
  <si>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</si>
  <si>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</si>
  <si>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</si>
  <si>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</si>
  <si>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</si>
  <si>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</si>
  <si>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</si>
  <si>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</si>
  <si>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</si>
  <si>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</si>
  <si>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</si>
  <si>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</si>
  <si>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</si>
  <si>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</si>
  <si>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</si>
  <si>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</si>
  <si>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</si>
  <si>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</si>
  <si>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</si>
  <si>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</si>
  <si>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</si>
  <si>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</si>
  <si>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</si>
  <si>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</si>
  <si>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</si>
  <si>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</si>
  <si>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</si>
  <si>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</si>
  <si>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</si>
  <si>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</si>
  <si>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</si>
  <si>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</si>
  <si>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</si>
  <si>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</si>
  <si>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</si>
  <si>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</si>
  <si>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</si>
  <si>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</si>
  <si>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</si>
  <si>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</si>
  <si>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</si>
  <si>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</si>
  <si>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</si>
  <si>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</si>
  <si>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</si>
  <si>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</si>
  <si>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</si>
  <si>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</si>
  <si>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</si>
  <si>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</si>
  <si>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</si>
  <si>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</si>
  <si>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</si>
  <si>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</si>
  <si>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</si>
  <si>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</si>
  <si>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</si>
  <si>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</si>
  <si>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</si>
  <si>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</si>
  <si>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</si>
  <si>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</si>
  <si>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</si>
  <si>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</si>
  <si>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</si>
  <si>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</si>
  <si>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</si>
  <si>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</si>
  <si>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</si>
  <si>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</si>
  <si>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</si>
  <si>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</si>
  <si>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</si>
  <si>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</si>
  <si>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</si>
  <si>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</si>
  <si>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</si>
  <si>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</si>
  <si>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</si>
  <si>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</si>
  <si>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</si>
  <si>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</si>
  <si>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</si>
  <si>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</si>
  <si>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</si>
  <si>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</si>
  <si>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</si>
  <si>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</si>
  <si>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</si>
  <si>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</si>
  <si>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</si>
  <si>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</si>
  <si>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</si>
  <si>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</si>
  <si>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</si>
  <si>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</si>
  <si>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</si>
  <si>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</si>
  <si>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</si>
  <si>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</si>
  <si>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</si>
  <si>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</si>
  <si>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</si>
  <si>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</si>
  <si>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</si>
  <si>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</si>
  <si>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</si>
  <si>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</si>
  <si>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</si>
  <si>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</si>
  <si>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</si>
  <si>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</si>
  <si>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</si>
  <si>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</si>
  <si>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</si>
  <si>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</si>
  <si>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</si>
  <si>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</si>
  <si>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</si>
  <si>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</si>
  <si>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</si>
  <si>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</si>
  <si>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</si>
  <si>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</si>
  <si>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</si>
  <si>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</si>
  <si>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</si>
  <si>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</si>
  <si>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</si>
  <si>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</si>
  <si>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</si>
  <si>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</si>
  <si>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</si>
  <si>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</si>
  <si>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</si>
  <si>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</si>
  <si>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</si>
  <si>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</si>
  <si>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</si>
  <si>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</si>
  <si>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</si>
  <si>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</si>
  <si>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</si>
  <si>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</si>
  <si>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</si>
  <si>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</si>
  <si>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</si>
  <si>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</si>
  <si>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</si>
  <si>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</si>
  <si>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</si>
  <si>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</si>
  <si>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</si>
  <si>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</si>
  <si>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</si>
  <si>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</si>
  <si>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</si>
  <si>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</si>
  <si>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</si>
  <si>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</si>
  <si>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</si>
  <si>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</si>
  <si>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</si>
  <si>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</si>
  <si>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</si>
  <si>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</si>
  <si>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</si>
  <si>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</si>
  <si>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</si>
  <si>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</si>
  <si>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</si>
  <si>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</si>
  <si>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</si>
  <si>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</si>
  <si>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</si>
  <si>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</si>
  <si>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</si>
  <si>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</si>
  <si>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</si>
  <si>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</si>
  <si>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</si>
  <si>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</si>
  <si>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</si>
  <si>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</si>
  <si>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</si>
  <si>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</si>
  <si>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</si>
  <si>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</si>
  <si>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</si>
  <si>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</si>
  <si>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</si>
  <si>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</si>
  <si>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</si>
  <si>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</si>
  <si>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</si>
  <si>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</si>
  <si>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</si>
  <si>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</si>
  <si>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</si>
  <si>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</si>
  <si>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</si>
  <si>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</si>
  <si>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</si>
  <si>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</si>
  <si>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</si>
  <si>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</si>
  <si>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</si>
  <si>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</si>
  <si>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</si>
  <si>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</si>
  <si>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</si>
  <si>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</si>
  <si>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</si>
  <si>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</si>
  <si>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</si>
  <si>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</si>
  <si>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</si>
  <si>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</si>
  <si>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</si>
  <si>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</si>
  <si>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</si>
  <si>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</si>
  <si>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</si>
  <si>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</si>
  <si>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</si>
  <si>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</si>
  <si>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</si>
  <si>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</si>
  <si>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</si>
  <si>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</si>
  <si>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</si>
  <si>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</si>
  <si>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</si>
  <si>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</si>
  <si>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</si>
  <si>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</si>
  <si>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</si>
  <si>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</si>
  <si>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</si>
  <si>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</si>
  <si>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</si>
  <si>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</si>
  <si>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</si>
  <si>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</si>
  <si>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</si>
  <si>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</si>
  <si>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</si>
  <si>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</si>
  <si>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</si>
  <si>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</si>
  <si>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</si>
  <si>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</si>
  <si>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</si>
  <si>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</si>
  <si>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</si>
  <si>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</si>
  <si>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</si>
  <si>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</si>
  <si>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</si>
  <si>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</si>
  <si>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</si>
  <si>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</si>
  <si>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</si>
  <si>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</si>
  <si>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</si>
  <si>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</si>
  <si>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</si>
  <si>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</si>
  <si>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</si>
  <si>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</si>
  <si>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</si>
  <si>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</si>
  <si>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</si>
  <si>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</si>
  <si>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</si>
  <si>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</si>
  <si>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</si>
  <si>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</si>
  <si>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</si>
  <si>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</si>
  <si>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</si>
  <si>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</si>
  <si>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</si>
  <si>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</si>
  <si>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</si>
  <si>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</si>
  <si>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</si>
  <si>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</si>
  <si>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</si>
  <si>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</si>
  <si>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</si>
  <si>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</si>
  <si>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</si>
  <si>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</si>
  <si>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</si>
  <si>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</si>
  <si>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</si>
  <si>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</si>
  <si>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</si>
  <si>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</si>
  <si>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</si>
  <si>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</si>
  <si>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</si>
  <si>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</si>
  <si>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</si>
  <si>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</si>
  <si>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</si>
  <si>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</si>
  <si>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</si>
  <si>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</si>
  <si>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</si>
  <si>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</si>
  <si>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</si>
  <si>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</si>
  <si>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</si>
  <si>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</si>
  <si>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</si>
  <si>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</si>
  <si>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</si>
  <si>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</si>
  <si>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</si>
  <si>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</si>
  <si>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</si>
  <si>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</si>
  <si>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</si>
  <si>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</si>
  <si>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</si>
  <si>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</si>
  <si>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</si>
  <si>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</si>
  <si>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</si>
  <si>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</si>
  <si>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</si>
  <si>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</si>
  <si>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</si>
  <si>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</si>
  <si>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</si>
  <si>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</si>
  <si>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</si>
  <si>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</si>
  <si>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</si>
  <si>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</si>
  <si>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</si>
  <si>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</si>
  <si>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</si>
  <si>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</si>
  <si>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</si>
  <si>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</si>
  <si>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</si>
  <si>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</si>
  <si>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</si>
  <si>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</si>
  <si>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</si>
  <si>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</si>
  <si>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</si>
  <si>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</si>
  <si>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</si>
  <si>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</si>
  <si>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</si>
  <si>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</si>
  <si>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</si>
  <si>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</si>
  <si>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</si>
  <si>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</si>
  <si>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</si>
  <si>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</si>
  <si>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</si>
  <si>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</si>
  <si>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</si>
  <si>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</si>
  <si>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</si>
  <si>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</si>
  <si>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</si>
  <si>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</si>
  <si>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</si>
  <si>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</si>
  <si>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</si>
  <si>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</si>
  <si>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</si>
  <si>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</si>
  <si>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</si>
  <si>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</si>
  <si>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</si>
  <si>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</si>
  <si>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</si>
  <si>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</si>
  <si>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</si>
  <si>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</si>
  <si>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</si>
  <si>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</si>
  <si>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</si>
  <si>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</si>
  <si>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</si>
  <si>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</si>
  <si>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</si>
  <si>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</si>
  <si>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</si>
  <si>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</si>
  <si>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</si>
  <si>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</si>
  <si>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</si>
  <si>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</si>
  <si>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</si>
  <si>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</si>
  <si>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</si>
  <si>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</si>
  <si>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</si>
  <si>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</si>
  <si>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</si>
  <si>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</si>
  <si>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</si>
  <si>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</si>
  <si>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</si>
  <si>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</si>
  <si>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</si>
  <si>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</si>
  <si>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</si>
  <si>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</si>
  <si>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</si>
  <si>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</si>
  <si>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</si>
  <si>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</si>
  <si>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</si>
  <si>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</si>
  <si>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</si>
  <si>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</si>
  <si>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</si>
  <si>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</si>
  <si>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</si>
  <si>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</si>
  <si>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</si>
  <si>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</si>
  <si>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</si>
  <si>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</si>
  <si>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</si>
  <si>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</si>
  <si>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</si>
  <si>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</si>
  <si>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</si>
  <si>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</si>
  <si>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</si>
  <si>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</si>
  <si>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</si>
  <si>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</si>
  <si>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</si>
  <si>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</si>
  <si>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</si>
  <si>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</si>
  <si>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</si>
  <si>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</si>
  <si>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</si>
  <si>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</si>
  <si>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</si>
  <si>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</si>
  <si>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</si>
  <si>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</si>
  <si>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</si>
  <si>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</si>
  <si>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</si>
  <si>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</si>
  <si>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</si>
  <si>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</si>
  <si>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</si>
  <si>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</si>
  <si>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</si>
  <si>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</si>
  <si>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</si>
  <si>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</si>
  <si>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</si>
  <si>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</si>
  <si>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</si>
  <si>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</si>
  <si>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</si>
  <si>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</si>
  <si>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</si>
  <si>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</si>
  <si>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</si>
  <si>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</si>
  <si>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</si>
  <si>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</si>
  <si>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</si>
  <si>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</si>
  <si>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</si>
  <si>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</si>
  <si>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</si>
  <si>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</si>
  <si>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</si>
  <si>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</si>
  <si>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</si>
  <si>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</si>
  <si>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</si>
  <si>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</si>
  <si>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</si>
  <si>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</si>
  <si>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</si>
  <si>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</si>
  <si>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</si>
  <si>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</si>
  <si>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</si>
  <si>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</si>
  <si>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</si>
  <si>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</si>
  <si>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</si>
  <si>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</si>
  <si>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</si>
  <si>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</si>
  <si>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</si>
  <si>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</si>
  <si>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</si>
  <si>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</si>
  <si>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</si>
  <si>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</si>
  <si>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</si>
  <si>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</si>
  <si>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</si>
  <si>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</si>
  <si>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</si>
  <si>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</si>
  <si>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</si>
  <si>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</si>
  <si>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</si>
  <si>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</si>
  <si>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</si>
  <si>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</si>
  <si>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</si>
  <si>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</si>
  <si>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</si>
  <si>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</si>
  <si>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</si>
  <si>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</si>
  <si>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</si>
  <si>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</si>
  <si>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</si>
  <si>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</si>
  <si>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</si>
  <si>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</si>
  <si>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</si>
  <si>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</si>
  <si>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</si>
  <si>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</si>
  <si>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</si>
  <si>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</si>
  <si>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</si>
  <si>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</si>
  <si>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</si>
  <si>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</si>
  <si>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</si>
  <si>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</si>
  <si>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</si>
  <si>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</si>
  <si>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</si>
  <si>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</si>
  <si>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</si>
  <si>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</si>
  <si>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</si>
  <si>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</si>
  <si>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</si>
  <si>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</si>
  <si>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</si>
  <si>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</si>
  <si>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</si>
  <si>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</si>
  <si>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</si>
  <si>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</si>
  <si>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</si>
  <si>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</si>
  <si>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</si>
  <si>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</si>
  <si>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</si>
  <si>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</si>
  <si>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</si>
  <si>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</si>
  <si>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</si>
  <si>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</si>
  <si>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</si>
  <si>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</si>
  <si>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</si>
  <si>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</si>
  <si>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</si>
  <si>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</si>
  <si>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</si>
  <si>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</si>
  <si>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</si>
  <si>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</si>
  <si>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</si>
  <si>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</si>
  <si>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</si>
  <si>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</si>
  <si>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</si>
  <si>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</si>
  <si>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</si>
  <si>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</si>
  <si>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</si>
  <si>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</si>
  <si>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</si>
  <si>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</si>
  <si>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</si>
  <si>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</si>
  <si>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</si>
  <si>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</si>
  <si>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</si>
  <si>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</si>
  <si>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</si>
  <si>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</si>
  <si>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</si>
  <si>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</si>
  <si>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</si>
  <si>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</si>
  <si>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</si>
  <si>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</si>
  <si>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</si>
  <si>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</si>
  <si>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</si>
  <si>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</si>
  <si>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</si>
  <si>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</si>
  <si>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</si>
  <si>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</si>
  <si>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</si>
  <si>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</si>
  <si>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</si>
  <si>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</si>
  <si>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</si>
  <si>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</si>
  <si>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</si>
  <si>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</si>
  <si>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</si>
  <si>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</si>
  <si>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</si>
  <si>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</si>
  <si>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</si>
  <si>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</si>
  <si>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</si>
  <si>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</si>
  <si>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</si>
  <si>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</si>
  <si>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</si>
  <si>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</si>
  <si>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</si>
  <si>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</si>
  <si>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</si>
  <si>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</si>
  <si>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</si>
  <si>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</si>
  <si>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</si>
  <si>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</si>
  <si>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</si>
  <si>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</si>
  <si>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</si>
  <si>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</si>
  <si>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</si>
  <si>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</si>
  <si>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</si>
  <si>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</si>
  <si>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</si>
  <si>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</si>
  <si>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</si>
  <si>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</si>
  <si>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</si>
  <si>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</si>
  <si>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</si>
  <si>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</si>
  <si>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</si>
  <si>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</si>
  <si>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</si>
  <si>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</si>
  <si>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</si>
  <si>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</si>
  <si>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</si>
  <si>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</si>
  <si>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</si>
  <si>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</si>
  <si>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</si>
  <si>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</si>
  <si>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</si>
  <si>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</si>
  <si>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</si>
  <si>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</si>
  <si>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</si>
  <si>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</si>
  <si>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</si>
  <si>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</si>
  <si>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</si>
  <si>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</si>
  <si>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</si>
  <si>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</si>
  <si>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</si>
  <si>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</si>
  <si>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</si>
  <si>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</si>
  <si>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</si>
  <si>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</si>
  <si>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</si>
  <si>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</si>
  <si>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</si>
  <si>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</si>
  <si>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</si>
  <si>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</si>
  <si>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</si>
  <si>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</si>
  <si>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</si>
  <si>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</si>
  <si>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</si>
  <si>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</si>
  <si>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</si>
  <si>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</si>
  <si>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</si>
  <si>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</si>
  <si>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</si>
  <si>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</si>
  <si>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</si>
  <si>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</si>
  <si>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</si>
  <si>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</si>
  <si>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</si>
  <si>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</si>
  <si>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</si>
  <si>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</si>
  <si>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</si>
  <si>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</si>
  <si>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</si>
  <si>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</si>
  <si>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</si>
  <si>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</si>
  <si>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</si>
  <si>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</si>
  <si>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</si>
  <si>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</si>
  <si>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</si>
  <si>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</si>
  <si>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</si>
  <si>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</si>
  <si>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</si>
  <si>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</si>
  <si>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</si>
  <si>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</si>
  <si>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</si>
  <si>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</si>
  <si>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</si>
  <si>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</si>
  <si>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</si>
  <si>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</si>
  <si>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</si>
  <si>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</si>
  <si>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</si>
  <si>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</si>
  <si>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</si>
  <si>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</si>
  <si>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</si>
  <si>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</si>
  <si>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</si>
  <si>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</si>
  <si>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</si>
  <si>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</si>
  <si>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</si>
  <si>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</si>
  <si>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</si>
  <si>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</si>
  <si>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</si>
  <si>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</si>
  <si>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</si>
  <si>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</si>
  <si>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</si>
  <si>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</si>
  <si>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</si>
  <si>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</si>
  <si>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</si>
  <si>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</si>
  <si>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</si>
  <si>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</si>
  <si>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</si>
  <si>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</si>
  <si>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</si>
  <si>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</si>
  <si>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</si>
  <si>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</si>
  <si>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</si>
  <si>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</si>
  <si>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</si>
  <si>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</si>
  <si>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</si>
  <si>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</si>
  <si>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</si>
  <si>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</si>
  <si>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</si>
  <si>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</si>
  <si>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</si>
  <si>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</si>
  <si>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</si>
  <si>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</si>
  <si>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</si>
  <si>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</si>
  <si>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</si>
  <si>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</si>
  <si>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</si>
  <si>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</si>
  <si>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</si>
  <si>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</si>
  <si>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</si>
  <si>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</si>
  <si>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</si>
  <si>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</si>
  <si>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</si>
  <si>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</si>
  <si>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</si>
  <si>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</si>
  <si>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</si>
  <si>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</si>
  <si>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</si>
  <si>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</si>
  <si>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</si>
  <si>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</si>
  <si>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</si>
  <si>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</si>
  <si>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</si>
  <si>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</si>
  <si>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</si>
  <si>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</si>
  <si>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</si>
  <si>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</si>
  <si>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</si>
  <si>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</si>
  <si>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</si>
  <si>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</si>
  <si>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</si>
  <si>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</si>
  <si>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</si>
  <si>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</si>
  <si>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</si>
  <si>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</si>
  <si>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</si>
  <si>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</si>
  <si>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</si>
  <si>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</si>
  <si>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</si>
  <si>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</si>
  <si>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</si>
  <si>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</si>
  <si>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</si>
  <si>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</si>
  <si>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</si>
  <si>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</si>
  <si>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</si>
  <si>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</si>
  <si>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</si>
  <si>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</si>
  <si>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</si>
  <si>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</si>
  <si>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</si>
  <si>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</si>
  <si>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</si>
  <si>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</si>
  <si>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</si>
  <si>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</si>
  <si>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</si>
  <si>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</si>
  <si>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</si>
  <si>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</si>
  <si>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</si>
  <si>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</si>
  <si>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</si>
  <si>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</si>
  <si>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</si>
  <si>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</si>
  <si>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</si>
  <si>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</si>
  <si>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</si>
  <si>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</si>
  <si>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</si>
  <si>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</si>
  <si>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</si>
  <si>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</si>
  <si>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</si>
  <si>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</si>
  <si>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</si>
  <si>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</si>
  <si>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</si>
  <si>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</si>
  <si>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</si>
  <si>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</si>
  <si>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</si>
  <si>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</si>
  <si>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</si>
  <si>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</si>
  <si>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</si>
  <si>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</si>
  <si>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</si>
  <si>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</si>
  <si>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</si>
  <si>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</si>
  <si>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</si>
  <si>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</si>
  <si>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</si>
  <si>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</si>
  <si>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</si>
  <si>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</si>
  <si>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</si>
  <si>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</si>
  <si>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</si>
  <si>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</si>
  <si>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</si>
  <si>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</si>
  <si>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</si>
  <si>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</si>
  <si>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</si>
  <si>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</si>
  <si>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</si>
  <si>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</si>
  <si>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</si>
  <si>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</si>
  <si>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</si>
  <si>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</si>
  <si>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</si>
  <si>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</si>
  <si>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</si>
  <si>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</si>
  <si>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</si>
  <si>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</si>
  <si>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</si>
  <si>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</si>
  <si>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</si>
  <si>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</si>
  <si>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</si>
  <si>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</si>
  <si>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</si>
  <si>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</si>
  <si>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</si>
  <si>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</si>
  <si>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</si>
  <si>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</si>
  <si>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</si>
  <si>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</si>
  <si>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</si>
  <si>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</si>
  <si>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</si>
  <si>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</si>
  <si>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</si>
  <si>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</si>
  <si>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</si>
  <si>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</si>
  <si>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</si>
  <si>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</si>
  <si>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</si>
  <si>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</si>
  <si>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</si>
  <si>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</si>
  <si>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</si>
  <si>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</si>
  <si>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</si>
  <si>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</si>
  <si>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</si>
  <si>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</si>
  <si>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</si>
  <si>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</si>
  <si>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</si>
  <si>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</si>
  <si>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</si>
  <si>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</si>
  <si>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</si>
  <si>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</si>
  <si>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</si>
  <si>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</si>
  <si>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</si>
  <si>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</si>
  <si>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</si>
  <si>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</si>
  <si>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</si>
  <si>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</si>
  <si>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</si>
  <si>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</si>
  <si>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</si>
  <si>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</si>
  <si>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</si>
  <si>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</si>
  <si>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</si>
  <si>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</si>
  <si>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</si>
  <si>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</si>
  <si>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</si>
  <si>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</si>
  <si>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</si>
  <si>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</si>
  <si>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</si>
  <si>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</si>
  <si>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</si>
  <si>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</si>
  <si>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</si>
  <si>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</si>
  <si>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</si>
  <si>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</si>
  <si>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</si>
  <si>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</si>
  <si>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</si>
  <si>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</si>
  <si>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</si>
  <si>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</si>
  <si>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</si>
  <si>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</si>
  <si>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</si>
  <si>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</si>
  <si>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</si>
  <si>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</si>
  <si>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</si>
  <si>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</si>
  <si>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</si>
  <si>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</si>
  <si>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</si>
  <si>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</si>
  <si>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</si>
  <si>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</si>
  <si>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</si>
  <si>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</si>
  <si>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</si>
  <si>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</si>
  <si>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</si>
  <si>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</si>
  <si>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</si>
  <si>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</si>
  <si>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</si>
  <si>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</si>
  <si>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</si>
  <si>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</si>
  <si>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</si>
  <si>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</si>
  <si>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</si>
  <si>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</si>
  <si>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</si>
  <si>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</si>
  <si>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</si>
  <si>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</si>
  <si>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</si>
  <si>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</si>
  <si>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</si>
  <si>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</si>
  <si>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</si>
  <si>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</si>
  <si>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</si>
  <si>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</si>
  <si>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</si>
  <si>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</si>
  <si>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</si>
  <si>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</si>
  <si>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</si>
  <si>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</si>
  <si>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</si>
  <si>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</si>
  <si>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</si>
  <si>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</si>
  <si>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</si>
  <si>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</si>
  <si>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</si>
  <si>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</si>
  <si>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</si>
  <si>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</si>
  <si>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</si>
  <si>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</si>
  <si>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</si>
  <si>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</si>
  <si>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</si>
  <si>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</si>
  <si>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</si>
  <si>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</si>
  <si>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</si>
  <si>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</si>
  <si>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</si>
  <si>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</si>
  <si>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</si>
  <si>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</si>
  <si>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</si>
  <si>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</si>
  <si>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</si>
  <si>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</si>
  <si>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</si>
  <si>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</si>
  <si>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</si>
  <si>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</si>
  <si>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</si>
  <si>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</si>
  <si>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</si>
  <si>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</si>
  <si>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</si>
  <si>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</si>
  <si>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</si>
  <si>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</si>
  <si>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</si>
  <si>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</si>
  <si>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</si>
  <si>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</si>
  <si>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</si>
  <si>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</si>
  <si>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</si>
  <si>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</si>
  <si>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</si>
  <si>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</si>
  <si>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</si>
  <si>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</si>
  <si>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</si>
  <si>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</si>
  <si>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</si>
  <si>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</si>
  <si>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</si>
  <si>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</si>
  <si>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</si>
  <si>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</si>
  <si>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</si>
  <si>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</si>
  <si>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</si>
  <si>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</si>
  <si>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</si>
  <si>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</si>
  <si>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</si>
  <si>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</si>
  <si>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</si>
  <si>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</si>
  <si>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</si>
  <si>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</si>
  <si>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</si>
  <si>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</si>
  <si>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</si>
  <si>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</si>
  <si>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</si>
  <si>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</si>
  <si>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</si>
  <si>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</si>
  <si>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</si>
  <si>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</si>
  <si>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</si>
  <si>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</si>
  <si>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</si>
  <si>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</si>
  <si>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</si>
  <si>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</si>
  <si>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</si>
  <si>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</si>
  <si>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</si>
  <si>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</si>
  <si>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</si>
  <si>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</si>
  <si>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</si>
  <si>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</si>
  <si>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</si>
  <si>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</si>
  <si>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</si>
  <si>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</si>
  <si>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</si>
  <si>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</si>
  <si>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</si>
  <si>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</si>
  <si>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</si>
  <si>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</si>
  <si>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</si>
  <si>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</si>
  <si>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</si>
  <si>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</si>
  <si>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</si>
  <si>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</si>
  <si>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</si>
  <si>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</si>
  <si>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</si>
  <si>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</si>
  <si>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</si>
  <si>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</si>
  <si>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</si>
  <si>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</si>
  <si>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</si>
  <si>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</si>
  <si>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</si>
  <si>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</si>
  <si>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</si>
  <si>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</si>
  <si>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</si>
  <si>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</si>
  <si>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</si>
  <si>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</si>
  <si>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</si>
  <si>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</si>
  <si>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</si>
  <si>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</si>
  <si>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</si>
  <si>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</si>
  <si>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</si>
  <si>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</si>
  <si>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</si>
  <si>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</si>
  <si>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</si>
  <si>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</si>
  <si>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</si>
  <si>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</si>
  <si>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</si>
  <si>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</si>
  <si>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</si>
  <si>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</si>
  <si>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</si>
  <si>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</si>
  <si>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</si>
  <si>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</si>
  <si>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</si>
  <si>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</si>
  <si>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</si>
  <si>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</si>
  <si>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</si>
  <si>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</si>
  <si>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</si>
  <si>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</si>
  <si>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</si>
  <si>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</si>
  <si>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</si>
  <si>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</si>
  <si>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</si>
  <si>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</si>
  <si>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</si>
  <si>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</si>
  <si>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</si>
  <si>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</si>
  <si>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</si>
  <si>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</si>
  <si>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</si>
  <si>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</si>
  <si>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</si>
  <si>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</si>
  <si>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</si>
  <si>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</si>
  <si>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</si>
  <si>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</si>
  <si>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</si>
  <si>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</si>
  <si>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</si>
  <si>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</si>
  <si>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</si>
  <si>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</si>
  <si>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</si>
  <si>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</si>
  <si>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</si>
  <si>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</si>
  <si>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</si>
  <si>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</si>
  <si>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</si>
  <si>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</si>
  <si>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</si>
  <si>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</si>
  <si>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</si>
  <si>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</si>
  <si>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</si>
  <si>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</si>
  <si>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</si>
  <si>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</si>
  <si>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</si>
  <si>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</si>
  <si>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</si>
  <si>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</si>
  <si>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</si>
  <si>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</si>
  <si>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</si>
  <si>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</si>
  <si>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</si>
  <si>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</si>
  <si>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</si>
  <si>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</si>
  <si>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</si>
  <si>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</si>
  <si>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</si>
  <si>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</si>
  <si>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</si>
  <si>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</si>
  <si>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</si>
  <si>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</si>
  <si>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</si>
  <si>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</si>
  <si>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</si>
  <si>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</si>
  <si>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</si>
  <si>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</si>
  <si>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</si>
  <si>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</si>
  <si>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</si>
  <si>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</si>
  <si>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</si>
  <si>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</si>
  <si>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</si>
  <si>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</si>
  <si>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</si>
  <si>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</si>
  <si>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</si>
  <si>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</si>
  <si>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</si>
  <si>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</si>
  <si>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</si>
  <si>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</si>
  <si>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</si>
  <si>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</si>
  <si>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</si>
  <si>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</si>
  <si>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</si>
  <si>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</si>
  <si>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</si>
  <si>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</si>
  <si>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</si>
  <si>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</si>
  <si>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</si>
  <si>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</si>
  <si>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</si>
  <si>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</si>
  <si>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</si>
  <si>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</si>
  <si>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</si>
  <si>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</si>
  <si>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</si>
  <si>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</si>
  <si>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</si>
  <si>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</si>
  <si>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</si>
  <si>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</si>
  <si>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</si>
  <si>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</si>
  <si>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</si>
  <si>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</si>
  <si>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</si>
  <si>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</si>
  <si>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</si>
  <si>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</si>
  <si>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</si>
  <si>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</si>
  <si>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</si>
  <si>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</si>
  <si>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</si>
  <si>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</si>
  <si>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</si>
  <si>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</si>
  <si>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</si>
  <si>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</si>
  <si>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</si>
  <si>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</si>
  <si>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</si>
  <si>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</si>
  <si>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</si>
  <si>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</si>
  <si>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</si>
  <si>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</si>
  <si>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</si>
  <si>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</si>
  <si>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</si>
  <si>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</si>
  <si>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</si>
  <si>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</si>
  <si>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</si>
  <si>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</si>
  <si>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</si>
  <si>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</si>
  <si>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</si>
  <si>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</si>
  <si>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</si>
  <si>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</si>
  <si>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</si>
  <si>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</si>
  <si>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</si>
  <si>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</si>
  <si>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</si>
  <si>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</si>
  <si>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</si>
  <si>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</si>
  <si>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</si>
  <si>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</si>
  <si>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</si>
  <si>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</si>
  <si>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</si>
  <si>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</si>
  <si>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</si>
  <si>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</si>
  <si>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</si>
  <si>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</si>
  <si>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</si>
  <si>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</si>
  <si>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</si>
  <si>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</si>
  <si>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</si>
  <si>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</si>
  <si>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</si>
  <si>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</si>
  <si>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</si>
  <si>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</si>
  <si>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</si>
  <si>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</si>
  <si>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</si>
  <si>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</si>
  <si>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</si>
  <si>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</si>
  <si>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</si>
  <si>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</si>
  <si>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</si>
  <si>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</si>
  <si>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</si>
  <si>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</si>
  <si>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</si>
  <si>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</si>
  <si>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</si>
  <si>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</si>
  <si>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</si>
  <si>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</si>
  <si>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</si>
  <si>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</si>
  <si>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</si>
  <si>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</si>
  <si>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</si>
  <si>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</si>
  <si>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</si>
  <si>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</si>
  <si>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</si>
  <si>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</si>
  <si>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</si>
  <si>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</si>
  <si>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</si>
  <si>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</si>
  <si>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</si>
  <si>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</si>
  <si>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</si>
  <si>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</si>
  <si>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</si>
  <si>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</si>
  <si>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</si>
  <si>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</si>
  <si>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</si>
  <si>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</si>
  <si>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</si>
  <si>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</si>
  <si>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</si>
  <si>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</si>
  <si>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</si>
  <si>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</si>
  <si>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</si>
  <si>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</si>
  <si>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</si>
  <si>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</si>
  <si>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</si>
  <si>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</si>
  <si>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</si>
  <si>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</si>
  <si>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</si>
  <si>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</si>
  <si>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</si>
  <si>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</si>
  <si>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</si>
  <si>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</si>
  <si>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</si>
  <si>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</si>
  <si>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</si>
  <si>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</si>
  <si>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</si>
  <si>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</si>
  <si>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</si>
  <si>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</si>
  <si>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</si>
  <si>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</si>
  <si>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</si>
  <si>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</si>
  <si>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</si>
  <si>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</si>
  <si>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</si>
  <si>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</si>
  <si>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</si>
  <si>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</si>
  <si>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</si>
  <si>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</si>
  <si>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</si>
  <si>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</si>
  <si>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</si>
  <si>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</si>
  <si>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</si>
  <si>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</si>
  <si>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</si>
  <si>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</si>
  <si>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</si>
  <si>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</si>
  <si>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</si>
  <si>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</si>
  <si>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</si>
  <si>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</si>
  <si>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</si>
  <si>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</si>
  <si>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</si>
  <si>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</si>
  <si>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</si>
  <si>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</si>
  <si>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</si>
  <si>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</si>
  <si>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</si>
  <si>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</si>
  <si>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</si>
  <si>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</si>
  <si>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</si>
  <si>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</si>
  <si>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</si>
  <si>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</si>
  <si>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</si>
  <si>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</si>
  <si>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</si>
  <si>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</si>
  <si>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</si>
  <si>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</si>
  <si>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</si>
  <si>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</si>
  <si>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</si>
  <si>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</si>
  <si>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</si>
  <si>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</si>
  <si>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</si>
  <si>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</si>
  <si>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</si>
  <si>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</si>
  <si>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</si>
  <si>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</si>
  <si>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</si>
  <si>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</si>
  <si>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</si>
  <si>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</si>
  <si>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</si>
  <si>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</si>
  <si>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</si>
  <si>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</si>
  <si>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</si>
  <si>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</si>
  <si>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</si>
  <si>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</si>
  <si>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</si>
  <si>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</si>
  <si>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</si>
  <si>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</si>
  <si>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</si>
  <si>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</si>
  <si>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</si>
  <si>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</si>
  <si>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</si>
  <si>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</si>
  <si>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</si>
  <si>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</si>
  <si>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</si>
  <si>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</si>
  <si>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</si>
  <si>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</si>
  <si>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</si>
  <si>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</si>
  <si>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</si>
  <si>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</si>
  <si>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</si>
  <si>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</si>
  <si>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</si>
  <si>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</si>
  <si>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</si>
  <si>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</si>
  <si>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</si>
  <si>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</si>
  <si>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</si>
  <si>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</si>
  <si>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</si>
  <si>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</si>
  <si>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</si>
  <si>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</si>
  <si>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</si>
  <si>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</si>
  <si>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</si>
  <si>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</si>
  <si>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</si>
  <si>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</si>
  <si>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</si>
  <si>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</si>
  <si>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</si>
  <si>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</si>
  <si>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</si>
  <si>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</si>
  <si>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</si>
  <si>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</si>
  <si>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</si>
  <si>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</si>
  <si>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</si>
  <si>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</si>
  <si>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</si>
  <si>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</si>
  <si>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</si>
  <si>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</si>
  <si>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</si>
  <si>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</si>
  <si>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</si>
  <si>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</si>
  <si>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</si>
  <si>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</si>
  <si>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</si>
  <si>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</si>
  <si>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</si>
  <si>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</si>
  <si>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</si>
  <si>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</si>
  <si>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</si>
  <si>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</si>
  <si>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</si>
  <si>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</si>
  <si>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</si>
  <si>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</si>
  <si>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</si>
  <si>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</si>
  <si>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</si>
  <si>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</si>
  <si>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</si>
  <si>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</si>
  <si>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</si>
  <si>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</si>
  <si>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</si>
  <si>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</si>
  <si>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</si>
  <si>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</si>
  <si>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</si>
  <si>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</si>
  <si>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</si>
  <si>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</si>
  <si>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</si>
  <si>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</si>
  <si>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</si>
  <si>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</si>
  <si>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</si>
  <si>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</si>
  <si>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</si>
  <si>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</si>
  <si>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</si>
  <si>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</si>
  <si>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</si>
  <si>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</si>
  <si>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</si>
  <si>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</si>
  <si>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</si>
  <si>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</si>
  <si>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</si>
  <si>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</si>
  <si>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</si>
  <si>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</si>
  <si>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</si>
  <si>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</si>
  <si>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</si>
  <si>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</si>
  <si>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</si>
  <si>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</si>
  <si>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</si>
  <si>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</si>
  <si>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</si>
  <si>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</si>
  <si>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</si>
  <si>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</si>
  <si>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</si>
  <si>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</si>
  <si>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</si>
  <si>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</si>
  <si>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</si>
  <si>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</si>
  <si>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</si>
  <si>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</si>
  <si>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</si>
  <si>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</si>
  <si>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</si>
  <si>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</si>
  <si>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</si>
  <si>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</si>
  <si>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</si>
  <si>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</si>
  <si>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</si>
  <si>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</si>
  <si>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</si>
  <si>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</si>
  <si>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</si>
  <si>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</si>
  <si>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</si>
  <si>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</si>
  <si>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</si>
  <si>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</si>
  <si>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</si>
  <si>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</si>
  <si>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</si>
  <si>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</si>
  <si>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</si>
  <si>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</si>
  <si>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</si>
  <si>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</si>
  <si>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</si>
  <si>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</si>
  <si>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</si>
  <si>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</si>
  <si>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</si>
  <si>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</si>
  <si>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</si>
  <si>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</si>
  <si>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</si>
  <si>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</si>
  <si>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</si>
  <si>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</si>
  <si>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</si>
  <si>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</si>
  <si>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</si>
  <si>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</si>
  <si>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</si>
  <si>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</si>
  <si>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</si>
  <si>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</si>
  <si>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</si>
  <si>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</si>
  <si>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</si>
  <si>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</si>
  <si>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</si>
  <si>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</si>
  <si>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</si>
  <si>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</si>
  <si>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</si>
  <si>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</si>
  <si>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</si>
  <si>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</si>
  <si>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</si>
  <si>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</si>
  <si>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</si>
  <si>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</si>
  <si>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</si>
  <si>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</si>
  <si>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</si>
  <si>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</si>
  <si>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</si>
  <si>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</si>
  <si>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</si>
  <si>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</si>
  <si>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</si>
  <si>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</si>
  <si>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</si>
  <si>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</si>
  <si>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</si>
  <si>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</si>
  <si>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</si>
  <si>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</si>
  <si>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</si>
  <si>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</si>
  <si>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</si>
  <si>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</si>
  <si>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</si>
  <si>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</si>
  <si>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</si>
  <si>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</si>
  <si>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</si>
  <si>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</si>
  <si>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</si>
  <si>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</si>
  <si>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</si>
  <si>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</si>
  <si>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</si>
  <si>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</si>
  <si>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</si>
  <si>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</si>
  <si>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</si>
  <si>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</si>
  <si>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</si>
  <si>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</si>
  <si>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</si>
  <si>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</si>
  <si>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</si>
  <si>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</si>
  <si>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</si>
  <si>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</si>
  <si>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</si>
  <si>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</si>
  <si>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</si>
  <si>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</si>
  <si>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</si>
  <si>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</si>
  <si>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</si>
  <si>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</si>
  <si>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</si>
  <si>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</si>
  <si>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</si>
  <si>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</si>
  <si>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</si>
  <si>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</si>
  <si>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</si>
  <si>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</si>
  <si>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</si>
  <si>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</si>
  <si>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</si>
  <si>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</si>
  <si>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</si>
  <si>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</si>
  <si>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</si>
  <si>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</si>
  <si>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</si>
  <si>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</si>
  <si>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</si>
  <si>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</si>
  <si>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</si>
  <si>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</si>
  <si>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</si>
  <si>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</si>
  <si>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</si>
  <si>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</si>
  <si>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</si>
  <si>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</si>
  <si>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</si>
  <si>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</si>
  <si>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</si>
  <si>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</si>
  <si>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</si>
  <si>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</si>
  <si>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</si>
  <si>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</si>
  <si>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</si>
  <si>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</si>
  <si>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</si>
  <si>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</si>
  <si>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</si>
  <si>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</si>
  <si>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</si>
  <si>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</si>
  <si>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</si>
  <si>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</si>
  <si>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</si>
  <si>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</si>
  <si>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</si>
  <si>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</si>
  <si>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</si>
  <si>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</si>
  <si>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</si>
  <si>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</si>
  <si>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</si>
  <si>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</si>
  <si>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</si>
  <si>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</si>
  <si>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</si>
  <si>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</si>
  <si>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</si>
  <si>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</si>
  <si>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</si>
  <si>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</si>
  <si>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</si>
  <si>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</si>
  <si>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</si>
  <si>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</si>
  <si>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</si>
  <si>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</si>
  <si>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</si>
  <si>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</si>
  <si>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</si>
  <si>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</si>
  <si>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</si>
  <si>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</si>
  <si>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</si>
  <si>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</si>
  <si>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</si>
  <si>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</si>
  <si>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</si>
  <si>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</si>
  <si>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</si>
  <si>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</si>
  <si>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</si>
  <si>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</si>
  <si>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</si>
  <si>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</si>
  <si>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</si>
  <si>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</si>
  <si>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</si>
  <si>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</si>
  <si>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</si>
  <si>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</si>
  <si>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</si>
  <si>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</si>
  <si>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</si>
  <si>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</si>
  <si>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</si>
  <si>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</si>
  <si>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</si>
  <si>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</si>
  <si>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</si>
  <si>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</si>
  <si>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</si>
  <si>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</si>
  <si>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</si>
  <si>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</si>
  <si>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</si>
  <si>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</si>
  <si>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</si>
  <si>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</si>
  <si>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</si>
  <si>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</si>
  <si>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</si>
  <si>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</si>
  <si>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</si>
  <si>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</si>
  <si>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</si>
  <si>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</si>
  <si>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</si>
  <si>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</si>
  <si>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</si>
  <si>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</si>
  <si>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</si>
  <si>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</si>
  <si>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</si>
  <si>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</si>
  <si>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</si>
  <si>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</si>
  <si>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</si>
  <si>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</si>
  <si>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</si>
  <si>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</si>
  <si>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</si>
  <si>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</si>
  <si>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</si>
  <si>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</si>
  <si>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</si>
  <si>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</si>
  <si>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</si>
  <si>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</si>
  <si>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</si>
  <si>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</si>
  <si>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</si>
  <si>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</si>
  <si>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</si>
  <si>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</si>
  <si>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</si>
  <si>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</si>
  <si>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</si>
  <si>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</si>
  <si>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</si>
  <si>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</si>
  <si>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</si>
  <si>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</si>
  <si>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</si>
  <si>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</si>
  <si>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</si>
  <si>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</si>
  <si>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</si>
  <si>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</si>
  <si>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</si>
  <si>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</si>
  <si>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</si>
  <si>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</si>
  <si>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</si>
  <si>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</si>
  <si>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</si>
  <si>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</si>
  <si>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</si>
  <si>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</si>
  <si>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</si>
  <si>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</si>
  <si>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</si>
  <si>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</si>
  <si>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</si>
  <si>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</si>
  <si>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</si>
  <si>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</si>
  <si>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</si>
  <si>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</si>
  <si>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</si>
  <si>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</si>
  <si>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</si>
  <si>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</si>
  <si>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</si>
  <si>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</si>
  <si>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</si>
  <si>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</si>
  <si>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</si>
  <si>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</si>
  <si>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</si>
  <si>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</si>
  <si>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</si>
  <si>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</si>
  <si>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</si>
  <si>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</si>
  <si>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</si>
  <si>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</si>
  <si>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</si>
  <si>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</si>
  <si>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</si>
  <si>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</si>
  <si>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</si>
  <si>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</si>
  <si>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</si>
  <si>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</si>
  <si>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</si>
  <si>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</si>
  <si>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</si>
  <si>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</si>
  <si>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</si>
  <si>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</si>
  <si>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</si>
  <si>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</si>
  <si>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</si>
  <si>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</si>
  <si>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</si>
  <si>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</si>
  <si>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</si>
  <si>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</si>
  <si>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</si>
  <si>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</si>
  <si>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</si>
  <si>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</si>
  <si>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</si>
  <si>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</si>
  <si>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</si>
  <si>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</si>
  <si>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</si>
  <si>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</si>
  <si>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</si>
  <si>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</si>
  <si>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</si>
  <si>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</si>
  <si>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</si>
  <si>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</si>
  <si>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</si>
  <si>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</si>
  <si>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</si>
  <si>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</si>
  <si>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</si>
  <si>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</si>
  <si>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</si>
  <si>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</si>
  <si>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</si>
  <si>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</si>
  <si>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</si>
  <si>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</si>
  <si>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</si>
  <si>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</si>
  <si>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</si>
  <si>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</si>
  <si>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</si>
  <si>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</si>
  <si>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</si>
  <si>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</si>
  <si>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</si>
  <si>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</si>
  <si>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</si>
  <si>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</si>
  <si>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</si>
  <si>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</si>
  <si>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</si>
  <si>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</si>
  <si>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</si>
  <si>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</si>
  <si>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</si>
  <si>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</si>
  <si>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</si>
  <si>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</si>
  <si>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</si>
  <si>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</si>
  <si>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</si>
  <si>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</si>
  <si>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</si>
  <si>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</si>
  <si>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</si>
  <si>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</si>
  <si>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</si>
  <si>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</si>
  <si>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</si>
  <si>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</si>
  <si>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</si>
  <si>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</si>
  <si>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</si>
  <si>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</si>
  <si>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</si>
  <si>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</si>
  <si>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</si>
  <si>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</si>
  <si>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</si>
  <si>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</si>
  <si>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</si>
  <si>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</si>
  <si>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</si>
  <si>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</si>
  <si>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</si>
  <si>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</si>
  <si>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</si>
  <si>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</si>
  <si>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</si>
  <si>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</si>
  <si>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</si>
  <si>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</si>
  <si>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</si>
  <si>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</si>
  <si>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</si>
  <si>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</si>
  <si>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</si>
  <si>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</si>
  <si>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</si>
  <si>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</si>
  <si>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</si>
  <si>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</si>
  <si>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</si>
  <si>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</si>
  <si>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</si>
  <si>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</si>
  <si>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</si>
  <si>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</si>
  <si>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</si>
  <si>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</si>
  <si>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</si>
  <si>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</si>
  <si>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</si>
  <si>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</si>
  <si>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</si>
  <si>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</si>
  <si>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</si>
  <si>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</si>
  <si>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</si>
  <si>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</si>
  <si>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</si>
  <si>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</si>
  <si>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</si>
  <si>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</si>
  <si>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</si>
  <si>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</si>
  <si>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</si>
  <si>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</si>
  <si>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</si>
  <si>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</si>
  <si>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</si>
  <si>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</si>
  <si>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</si>
  <si>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</si>
  <si>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</si>
  <si>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</si>
  <si>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</si>
  <si>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</si>
  <si>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</si>
  <si>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</si>
  <si>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</si>
  <si>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</si>
  <si>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</si>
  <si>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</si>
  <si>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</si>
  <si>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</si>
  <si>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</si>
  <si>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</si>
  <si>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</si>
  <si>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</si>
  <si>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</si>
  <si>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</si>
  <si>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</si>
  <si>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</si>
  <si>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</si>
  <si>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</si>
  <si>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</si>
  <si>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</si>
  <si>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</si>
  <si>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</si>
  <si>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</si>
  <si>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</si>
  <si>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</si>
  <si>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</si>
  <si>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</si>
  <si>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</si>
  <si>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</si>
  <si>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</si>
  <si>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</si>
  <si>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</si>
  <si>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</si>
  <si>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</si>
  <si>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</si>
  <si>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</si>
  <si>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</si>
  <si>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</si>
  <si>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</si>
  <si>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</si>
  <si>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</si>
  <si>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</si>
  <si>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</si>
  <si>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</si>
  <si>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</si>
  <si>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</si>
  <si>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</si>
  <si>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</si>
  <si>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</si>
  <si>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</si>
  <si>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</si>
  <si>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</si>
  <si>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</si>
  <si>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</si>
  <si>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</si>
  <si>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</si>
  <si>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</si>
  <si>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</si>
  <si>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</si>
  <si>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</si>
  <si>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</si>
  <si>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</si>
  <si>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</si>
  <si>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</si>
  <si>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</si>
  <si>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</si>
  <si>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</si>
  <si>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</si>
  <si>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</si>
  <si>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</si>
  <si>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</si>
  <si>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</si>
  <si>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</si>
  <si>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</si>
  <si>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</si>
  <si>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</si>
  <si>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</si>
  <si>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</si>
  <si>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</si>
  <si>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</si>
  <si>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</si>
  <si>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</si>
  <si>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</si>
  <si>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</si>
  <si>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</si>
  <si>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</si>
  <si>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</si>
  <si>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</si>
  <si>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</si>
  <si>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</si>
  <si>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</si>
  <si>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</si>
  <si>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</si>
  <si>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</si>
  <si>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</si>
  <si>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</si>
  <si>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</si>
  <si>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</si>
  <si>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</si>
  <si>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</si>
  <si>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</si>
  <si>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</si>
  <si>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</si>
  <si>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</si>
  <si>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</si>
  <si>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</si>
  <si>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</si>
  <si>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</si>
  <si>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</si>
  <si>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</si>
  <si>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</si>
  <si>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</si>
  <si>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</si>
  <si>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</si>
  <si>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</si>
  <si>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</si>
  <si>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</si>
  <si>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</si>
  <si>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</si>
  <si>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</si>
  <si>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</si>
  <si>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</si>
  <si>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</si>
  <si>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</si>
  <si>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</si>
  <si>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</si>
  <si>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</si>
  <si>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</si>
  <si>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</si>
  <si>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</si>
  <si>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</si>
  <si>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</si>
  <si>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</si>
  <si>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</si>
  <si>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</si>
  <si>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</si>
  <si>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</si>
  <si>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</si>
  <si>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</si>
  <si>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</si>
  <si>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</si>
  <si>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</si>
  <si>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</si>
  <si>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</si>
  <si>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</si>
  <si>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</si>
  <si>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</si>
  <si>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</si>
  <si>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</si>
  <si>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</si>
  <si>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</si>
  <si>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</si>
  <si>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</si>
  <si>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</si>
  <si>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</si>
  <si>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</si>
  <si>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</si>
  <si>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</si>
  <si>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</si>
  <si>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</si>
  <si>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</si>
  <si>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</si>
  <si>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</si>
  <si>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</si>
  <si>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</si>
  <si>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</si>
  <si>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</si>
  <si>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</si>
  <si>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</si>
  <si>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</si>
  <si>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</si>
  <si>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</si>
  <si>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</si>
  <si>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</si>
  <si>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</si>
  <si>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</si>
  <si>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</si>
  <si>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</si>
  <si>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</si>
  <si>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</si>
  <si>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</si>
  <si>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</si>
  <si>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</si>
  <si>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</si>
  <si>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</si>
  <si>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</si>
  <si>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</si>
  <si>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</si>
  <si>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</si>
  <si>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</si>
  <si>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</si>
  <si>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</si>
  <si>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</si>
  <si>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</si>
  <si>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</si>
  <si>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</si>
  <si>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</si>
  <si>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</si>
  <si>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</si>
  <si>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</si>
  <si>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</si>
  <si>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</si>
  <si>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</si>
  <si>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</si>
  <si>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</si>
  <si>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</si>
  <si>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</si>
  <si>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</si>
  <si>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</si>
  <si>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</si>
  <si>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</si>
  <si>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</si>
  <si>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</si>
  <si>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</si>
  <si>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</si>
  <si>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</si>
  <si>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</si>
  <si>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</si>
  <si>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</si>
  <si>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</si>
  <si>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</si>
  <si>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</si>
  <si>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</si>
  <si>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</si>
  <si>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</si>
  <si>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</si>
  <si>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</si>
  <si>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</si>
  <si>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</si>
  <si>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</si>
  <si>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</si>
  <si>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</si>
  <si>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</si>
  <si>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</si>
  <si>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</si>
  <si>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</si>
  <si>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</si>
  <si>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</si>
  <si>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</si>
  <si>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</si>
  <si>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</si>
  <si>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</si>
  <si>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</si>
  <si>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</si>
  <si>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</si>
  <si>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</si>
  <si>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</si>
  <si>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</si>
  <si>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</si>
  <si>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</si>
  <si>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</si>
  <si>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</si>
  <si>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</si>
  <si>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</si>
  <si>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</si>
  <si>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</si>
  <si>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</si>
  <si>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</si>
  <si>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</si>
  <si>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</si>
  <si>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</si>
  <si>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</si>
  <si>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</si>
  <si>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</si>
  <si>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</si>
  <si>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</si>
  <si>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</si>
  <si>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</si>
  <si>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</si>
  <si>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</si>
  <si>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</si>
  <si>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</si>
  <si>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</si>
  <si>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</si>
  <si>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</si>
  <si>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</si>
  <si>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</si>
  <si>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</si>
  <si>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</si>
  <si>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</si>
  <si>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</si>
  <si>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</si>
  <si>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</si>
  <si>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</si>
  <si>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</si>
  <si>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</si>
  <si>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</si>
  <si>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</si>
  <si>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</si>
  <si>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</si>
  <si>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</si>
  <si>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</si>
  <si>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</si>
  <si>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</si>
  <si>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</si>
  <si>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</si>
  <si>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</si>
  <si>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</si>
  <si>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</si>
  <si>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</si>
  <si>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</si>
  <si>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</si>
  <si>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</si>
  <si>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</si>
  <si>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</si>
  <si>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</si>
  <si>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</si>
  <si>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</si>
  <si>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</si>
  <si>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</si>
  <si>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</si>
  <si>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</si>
  <si>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</si>
  <si>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</si>
  <si>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</si>
  <si>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</si>
  <si>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</si>
  <si>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</si>
  <si>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</si>
  <si>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</si>
  <si>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</si>
  <si>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</si>
  <si>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</si>
  <si>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</si>
  <si>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</si>
  <si>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</si>
  <si>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</si>
  <si>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</si>
  <si>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</si>
  <si>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</si>
  <si>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</si>
  <si>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</si>
  <si>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</si>
  <si>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</si>
  <si>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</si>
  <si>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</si>
  <si>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</si>
  <si>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</si>
  <si>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</si>
  <si>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</si>
  <si>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</si>
  <si>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</si>
  <si>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</si>
  <si>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</si>
  <si>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</si>
  <si>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</si>
  <si>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</si>
  <si>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</si>
  <si>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</si>
  <si>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</si>
  <si>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</si>
  <si>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</si>
  <si>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</si>
  <si>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</si>
  <si>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</si>
  <si>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</si>
  <si>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</si>
  <si>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</si>
  <si>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</si>
  <si>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</si>
  <si>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</si>
  <si>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</si>
  <si>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</si>
  <si>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</si>
  <si>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</si>
  <si>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</si>
  <si>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</si>
  <si>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</si>
  <si>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</si>
  <si>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</si>
  <si>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</si>
  <si>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</si>
  <si>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</si>
  <si>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</si>
  <si>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</si>
  <si>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</si>
  <si>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</si>
  <si>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</si>
  <si>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</si>
  <si>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</si>
  <si>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</si>
  <si>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</si>
  <si>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</si>
  <si>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</si>
  <si>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</si>
  <si>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</si>
  <si>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</si>
  <si>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</si>
  <si>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</si>
  <si>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</si>
  <si>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</si>
  <si>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</si>
  <si>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</si>
  <si>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</si>
  <si>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</si>
  <si>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</si>
  <si>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</si>
  <si>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</si>
  <si>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</si>
  <si>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</si>
  <si>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</si>
  <si>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</si>
  <si>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</si>
  <si>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</si>
  <si>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</si>
  <si>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</si>
  <si>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</si>
  <si>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</si>
  <si>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</si>
  <si>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</si>
  <si>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</si>
  <si>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</si>
  <si>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</si>
  <si>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</si>
  <si>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</si>
  <si>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</si>
  <si>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</si>
  <si>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</si>
  <si>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</si>
  <si>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</si>
  <si>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</si>
  <si>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</si>
  <si>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</si>
  <si>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</si>
  <si>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</si>
  <si>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</si>
  <si>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</si>
  <si>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</si>
  <si>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</si>
  <si>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</si>
  <si>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</si>
  <si>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</si>
  <si>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</si>
  <si>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</si>
  <si>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</si>
  <si>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</si>
  <si>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</si>
  <si>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</si>
  <si>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</si>
  <si>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</si>
  <si>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</si>
  <si>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</si>
  <si>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</si>
  <si>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</si>
  <si>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</si>
  <si>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</si>
  <si>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</si>
  <si>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</si>
  <si>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</si>
  <si>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</si>
  <si>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</si>
  <si>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</si>
  <si>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</si>
  <si>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</si>
  <si>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</si>
  <si>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</si>
  <si>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</si>
  <si>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</si>
  <si>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</si>
  <si>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</si>
  <si>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</si>
  <si>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</si>
  <si>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</si>
  <si>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</si>
  <si>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</si>
  <si>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</si>
  <si>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</si>
  <si>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</si>
  <si>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</si>
  <si>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</si>
  <si>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</si>
  <si>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</si>
  <si>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</si>
  <si>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</si>
  <si>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</si>
  <si>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</si>
  <si>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</si>
  <si>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</si>
  <si>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</si>
  <si>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</si>
  <si>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</si>
  <si>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</si>
  <si>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</si>
  <si>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</si>
  <si>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</si>
  <si>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</si>
  <si>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</si>
  <si>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</si>
  <si>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</si>
  <si>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</si>
  <si>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</si>
  <si>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</si>
  <si>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</si>
  <si>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</si>
  <si>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</si>
  <si>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</si>
  <si>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</si>
  <si>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</si>
  <si>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</si>
  <si>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</si>
  <si>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</si>
  <si>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</si>
  <si>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</si>
  <si>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</si>
  <si>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</si>
  <si>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</si>
  <si>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</si>
  <si>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</si>
  <si>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</si>
  <si>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</si>
  <si>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</si>
  <si>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</si>
  <si>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</si>
  <si>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</si>
  <si>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</si>
  <si>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</si>
  <si>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</si>
  <si>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</si>
  <si>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</si>
  <si>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</si>
  <si>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</si>
  <si>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</si>
  <si>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</si>
  <si>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</si>
  <si>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</si>
  <si>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</si>
  <si>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</si>
  <si>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</si>
  <si>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</si>
  <si>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</si>
  <si>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</si>
  <si>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</si>
  <si>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</si>
  <si>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</si>
  <si>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</si>
  <si>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</si>
  <si>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</si>
  <si>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</si>
  <si>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</si>
  <si>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</si>
  <si>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</si>
  <si>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</si>
  <si>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</si>
  <si>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</si>
  <si>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</si>
  <si>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</si>
  <si>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</si>
  <si>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</si>
  <si>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</si>
  <si>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</si>
  <si>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</si>
  <si>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</si>
  <si>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</si>
  <si>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</si>
  <si>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</si>
  <si>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</si>
  <si>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</si>
  <si>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</si>
  <si>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</si>
  <si>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</si>
  <si>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</si>
  <si>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</si>
  <si>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</si>
  <si>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</si>
  <si>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</si>
  <si>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</si>
  <si>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</si>
  <si>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</si>
  <si>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</si>
  <si>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</si>
  <si>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</si>
  <si>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</si>
  <si>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</si>
  <si>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</si>
  <si>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</si>
  <si>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</si>
  <si>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</si>
  <si>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</si>
  <si>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</si>
  <si>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</si>
  <si>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</si>
  <si>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</si>
  <si>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</si>
  <si>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</si>
  <si>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</si>
  <si>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</si>
  <si>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</si>
  <si>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</si>
  <si>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</si>
  <si>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</si>
  <si>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</si>
  <si>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</si>
  <si>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</si>
  <si>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</si>
  <si>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</si>
  <si>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</si>
  <si>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</si>
  <si>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</si>
  <si>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</si>
  <si>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</si>
  <si>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</si>
  <si>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</si>
  <si>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</si>
  <si>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</si>
  <si>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</si>
  <si>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</si>
  <si>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</si>
  <si>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</si>
  <si>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</si>
  <si>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</si>
  <si>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</si>
  <si>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</si>
  <si>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</si>
  <si>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</si>
  <si>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</si>
  <si>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</si>
  <si>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</si>
  <si>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</si>
  <si>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</si>
  <si>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</si>
  <si>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</si>
  <si>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</si>
  <si>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</si>
  <si>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</si>
  <si>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</si>
  <si>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</si>
  <si>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</si>
  <si>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</si>
  <si>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</si>
  <si>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</si>
  <si>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</si>
  <si>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</si>
  <si>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</si>
  <si>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</si>
  <si>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</si>
  <si>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</si>
  <si>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</si>
  <si>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</si>
  <si>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</si>
  <si>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</si>
  <si>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</si>
  <si>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</si>
  <si>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</si>
  <si>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</si>
  <si>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</si>
  <si>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</si>
  <si>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</si>
  <si>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</si>
  <si>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</si>
  <si>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</si>
  <si>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</si>
  <si>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</si>
  <si>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</si>
  <si>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</si>
  <si>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</si>
  <si>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</si>
  <si>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</si>
  <si>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</si>
  <si>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</si>
  <si>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</si>
  <si>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</si>
  <si>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</si>
  <si>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</si>
  <si>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</si>
  <si>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</si>
  <si>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</si>
  <si>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</si>
  <si>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</si>
  <si>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</si>
  <si>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</si>
  <si>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</si>
  <si>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</si>
  <si>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</si>
  <si>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</si>
  <si>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</si>
  <si>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</si>
  <si>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</si>
  <si>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</si>
  <si>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</si>
  <si>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</si>
  <si>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</si>
  <si>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</si>
  <si>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</si>
  <si>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</si>
  <si>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</si>
  <si>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</si>
  <si>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</si>
  <si>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</si>
  <si>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</si>
  <si>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</si>
  <si>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</si>
  <si>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</si>
  <si>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</si>
  <si>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</si>
  <si>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</si>
  <si>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</si>
  <si>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</si>
  <si>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</si>
  <si>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</si>
  <si>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</si>
  <si>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</si>
  <si>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</si>
  <si>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</si>
  <si>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</si>
  <si>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</si>
  <si>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</si>
  <si>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</si>
  <si>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</si>
  <si>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</si>
  <si>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</si>
  <si>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</si>
  <si>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</si>
  <si>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</si>
  <si>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</si>
  <si>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</si>
  <si>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</si>
  <si>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</si>
  <si>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</si>
  <si>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</si>
  <si>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</si>
  <si>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</si>
  <si>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</si>
  <si>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</si>
  <si>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</si>
  <si>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</si>
  <si>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</si>
  <si>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</si>
  <si>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</si>
  <si>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</si>
  <si>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</si>
  <si>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</si>
  <si>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</si>
  <si>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</si>
  <si>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</si>
  <si>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</si>
  <si>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</si>
  <si>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</si>
  <si>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</si>
  <si>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</si>
  <si>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</si>
  <si>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</si>
  <si>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</si>
  <si>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</si>
  <si>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</si>
  <si>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</si>
  <si>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</si>
  <si>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</si>
  <si>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</si>
  <si>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</si>
  <si>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</si>
  <si>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</si>
  <si>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</si>
  <si>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</si>
  <si>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</si>
  <si>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</si>
  <si>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</si>
  <si>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</si>
  <si>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</si>
  <si>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</si>
  <si>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</si>
  <si>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</si>
  <si>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</si>
  <si>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</si>
  <si>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</si>
  <si>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</si>
  <si>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</si>
  <si>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</si>
  <si>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</si>
  <si>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</si>
  <si>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</si>
  <si>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</si>
  <si>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</si>
  <si>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</si>
  <si>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</si>
  <si>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</si>
  <si>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</si>
  <si>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</si>
  <si>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</si>
  <si>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</si>
  <si>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</si>
  <si>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</si>
  <si>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</si>
  <si>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</si>
  <si>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</si>
  <si>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</si>
  <si>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</si>
  <si>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</si>
  <si>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</si>
  <si>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</si>
  <si>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</si>
  <si>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</si>
  <si>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</si>
  <si>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</si>
  <si>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</si>
  <si>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</si>
  <si>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</si>
  <si>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</si>
  <si>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</si>
  <si>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</si>
  <si>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</si>
  <si>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</si>
  <si>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</si>
  <si>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</si>
  <si>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</si>
  <si>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</si>
  <si>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</si>
  <si>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</si>
  <si>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</si>
  <si>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</si>
  <si>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</si>
  <si>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</si>
  <si>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</si>
  <si>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</si>
  <si>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</si>
  <si>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</si>
  <si>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</si>
  <si>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</si>
  <si>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</si>
  <si>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</si>
  <si>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</si>
  <si>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</si>
  <si>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</si>
  <si>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</si>
  <si>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</si>
  <si>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</si>
  <si>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</si>
  <si>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</si>
  <si>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</si>
  <si>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</si>
  <si>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</si>
  <si>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</si>
  <si>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</si>
  <si>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</si>
  <si>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</si>
  <si>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</si>
  <si>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</si>
  <si>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</si>
  <si>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</si>
  <si>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</si>
  <si>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</si>
  <si>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</si>
  <si>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</si>
  <si>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</si>
  <si>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</si>
  <si>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</si>
  <si>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</si>
  <si>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</si>
  <si>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</si>
  <si>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</si>
  <si>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</si>
  <si>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</si>
  <si>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</si>
  <si>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</si>
  <si>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</si>
  <si>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</si>
  <si>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</si>
  <si>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</si>
  <si>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</si>
  <si>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</si>
  <si>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</si>
  <si>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</si>
  <si>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</si>
  <si>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</si>
  <si>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</si>
  <si>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</si>
  <si>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</si>
  <si>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</si>
  <si>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</si>
  <si>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</si>
  <si>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</si>
  <si>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</si>
  <si>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</si>
  <si>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</si>
  <si>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</si>
  <si>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</si>
  <si>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</si>
  <si>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</si>
  <si>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</si>
  <si>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</si>
  <si>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</si>
  <si>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</si>
  <si>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</si>
  <si>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</si>
  <si>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</si>
  <si>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</si>
  <si>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</si>
  <si>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</si>
  <si>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</si>
  <si>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</si>
  <si>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</si>
  <si>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</si>
  <si>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</si>
  <si>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</si>
  <si>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</si>
  <si>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</si>
  <si>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</si>
  <si>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</si>
  <si>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</si>
  <si>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</si>
  <si>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</si>
  <si>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</si>
  <si>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</si>
  <si>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</si>
  <si>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</si>
  <si>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</si>
  <si>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</si>
  <si>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</si>
  <si>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</si>
  <si>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</si>
  <si>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</si>
  <si>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</si>
  <si>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</si>
  <si>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</si>
  <si>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</si>
  <si>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</si>
  <si>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</si>
  <si>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</si>
  <si>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</si>
  <si>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</si>
  <si>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</si>
  <si>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</si>
  <si>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</si>
  <si>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</si>
  <si>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</si>
  <si>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</si>
  <si>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</si>
  <si>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</si>
  <si>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</si>
  <si>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</si>
  <si>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</si>
  <si>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</si>
  <si>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</si>
  <si>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</si>
  <si>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</si>
  <si>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</si>
  <si>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</si>
  <si>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</si>
  <si>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</si>
  <si>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</si>
  <si>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</si>
  <si>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</si>
  <si>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</si>
  <si>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</si>
  <si>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</si>
  <si>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</si>
  <si>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</si>
  <si>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</si>
  <si>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</si>
  <si>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</si>
  <si>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</si>
  <si>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</si>
  <si>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</si>
  <si>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</si>
  <si>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</si>
  <si>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</si>
  <si>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</si>
  <si>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</si>
  <si>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</si>
  <si>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</si>
  <si>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</si>
  <si>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</si>
  <si>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</si>
  <si>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</si>
  <si>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</si>
  <si>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</si>
  <si>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</si>
  <si>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</si>
  <si>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</si>
  <si>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</si>
  <si>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</si>
  <si>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</si>
  <si>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</si>
  <si>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</si>
  <si>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</si>
  <si>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</si>
  <si>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</si>
  <si>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</si>
  <si>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</si>
  <si>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</si>
  <si>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</si>
  <si>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</si>
  <si>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</si>
  <si>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</si>
  <si>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</si>
  <si>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</si>
  <si>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</si>
  <si>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</si>
  <si>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</si>
  <si>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</si>
  <si>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</si>
  <si>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</si>
  <si>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</si>
  <si>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</si>
  <si>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</si>
  <si>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</si>
  <si>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</si>
  <si>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</si>
  <si>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</si>
  <si>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</si>
  <si>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</si>
  <si>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</si>
  <si>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</si>
  <si>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</si>
  <si>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</si>
  <si>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</si>
  <si>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</si>
  <si>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</si>
  <si>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</si>
  <si>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</si>
  <si>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</si>
  <si>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</si>
  <si>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</si>
  <si>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</si>
  <si>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</si>
  <si>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</si>
  <si>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</si>
  <si>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</si>
  <si>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</si>
  <si>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</si>
  <si>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</si>
  <si>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</si>
  <si>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</si>
  <si>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</si>
  <si>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</si>
  <si>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</si>
  <si>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</si>
  <si>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</si>
  <si>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</si>
  <si>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</si>
  <si>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</si>
  <si>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</si>
  <si>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</si>
  <si>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</si>
  <si>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</si>
  <si>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</si>
  <si>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</si>
  <si>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</si>
  <si>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</si>
  <si>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</si>
  <si>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</si>
  <si>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</si>
  <si>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</si>
  <si>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</si>
  <si>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</si>
  <si>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</si>
  <si>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</si>
  <si>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</si>
  <si>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</si>
  <si>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</si>
  <si>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</si>
  <si>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</si>
  <si>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</si>
  <si>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</si>
  <si>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</si>
  <si>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</si>
  <si>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</si>
  <si>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</si>
  <si>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</si>
  <si>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</si>
  <si>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</si>
  <si>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</si>
  <si>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</si>
  <si>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</si>
  <si>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</si>
  <si>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</si>
  <si>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</si>
  <si>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</si>
  <si>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</si>
  <si>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</si>
  <si>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</si>
  <si>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</si>
  <si>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</si>
  <si>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</si>
  <si>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</si>
  <si>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</si>
  <si>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</si>
  <si>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</si>
  <si>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</si>
  <si>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</si>
  <si>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</si>
  <si>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</si>
  <si>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</si>
  <si>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</si>
  <si>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</si>
  <si>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</si>
  <si>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</si>
  <si>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</si>
  <si>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</si>
  <si>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</si>
  <si>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</si>
  <si>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</si>
  <si>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</si>
  <si>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</si>
  <si>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</si>
  <si>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</si>
  <si>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</si>
  <si>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</si>
  <si>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</si>
  <si>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</si>
  <si>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</si>
  <si>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</si>
  <si>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</si>
  <si>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</si>
  <si>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</si>
  <si>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</si>
  <si>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</si>
  <si>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</si>
  <si>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</si>
  <si>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</si>
  <si>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</si>
  <si>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</si>
  <si>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</si>
  <si>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</si>
  <si>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</si>
  <si>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</si>
  <si>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</si>
  <si>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</si>
  <si>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</si>
  <si>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</si>
  <si>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</si>
  <si>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</si>
  <si>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</si>
  <si>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</si>
  <si>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</si>
  <si>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</si>
  <si>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</si>
  <si>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</si>
  <si>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</si>
  <si>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</si>
  <si>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</si>
  <si>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</si>
  <si>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</si>
  <si>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</si>
  <si>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</si>
  <si>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</si>
  <si>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</si>
  <si>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</si>
  <si>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</si>
  <si>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</si>
  <si>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</si>
  <si>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</si>
  <si>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</si>
  <si>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</si>
  <si>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</si>
  <si>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</si>
  <si>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</si>
  <si>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</si>
  <si>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</si>
  <si>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</si>
  <si>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</si>
  <si>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</si>
  <si>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</si>
  <si>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</si>
  <si>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</si>
  <si>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</si>
  <si>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</si>
  <si>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</si>
  <si>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</si>
  <si>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</si>
  <si>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</si>
  <si>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</si>
  <si>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</si>
  <si>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</si>
  <si>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</si>
  <si>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</si>
  <si>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</si>
  <si>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</si>
  <si>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</si>
  <si>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</si>
  <si>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</si>
  <si>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</si>
  <si>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</si>
  <si>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</si>
  <si>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</si>
  <si>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</si>
  <si>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</si>
  <si>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</si>
  <si>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</si>
  <si>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</si>
  <si>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</si>
  <si>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</si>
  <si>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</si>
  <si>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</si>
  <si>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</si>
  <si>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</si>
  <si>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</si>
  <si>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</si>
  <si>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</si>
  <si>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</si>
  <si>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</si>
  <si>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</si>
  <si>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</si>
  <si>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</si>
  <si>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</si>
  <si>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</si>
  <si>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</si>
  <si>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</si>
  <si>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</si>
  <si>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</si>
  <si>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</si>
  <si>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</si>
  <si>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</si>
  <si>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</si>
  <si>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</si>
  <si>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</si>
  <si>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</si>
  <si>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</si>
  <si>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</si>
  <si>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</si>
  <si>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</si>
  <si>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</si>
  <si>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</si>
  <si>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</si>
  <si>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</si>
  <si>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</si>
  <si>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</si>
  <si>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</si>
  <si>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</si>
  <si>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</si>
  <si>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</si>
  <si>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</si>
  <si>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</si>
  <si>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</si>
  <si>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</si>
  <si>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</si>
  <si>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</si>
  <si>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</si>
  <si>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</si>
  <si>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</si>
  <si>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</si>
  <si>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</si>
  <si>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</si>
  <si>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</si>
  <si>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</si>
  <si>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</si>
  <si>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</si>
  <si>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</si>
  <si>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</si>
  <si>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</si>
  <si>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</si>
  <si>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</si>
  <si>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</si>
  <si>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</si>
  <si>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</si>
  <si>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</si>
  <si>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</si>
  <si>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</si>
  <si>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</si>
  <si>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</si>
  <si>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</si>
  <si>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</si>
  <si>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</si>
  <si>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</si>
  <si>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</si>
  <si>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</si>
  <si>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</si>
  <si>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</si>
  <si>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</si>
  <si>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</si>
  <si>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</si>
  <si>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</si>
  <si>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</si>
  <si>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</si>
  <si>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</si>
  <si>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</si>
  <si>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</si>
  <si>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</si>
  <si>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</si>
  <si>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</si>
  <si>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</si>
  <si>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</si>
  <si>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</si>
  <si>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</si>
  <si>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</si>
  <si>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</si>
  <si>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</si>
  <si>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</si>
  <si>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</si>
  <si>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</si>
  <si>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</si>
  <si>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</si>
  <si>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</si>
  <si>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</si>
  <si>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</si>
  <si>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</si>
  <si>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</si>
  <si>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</si>
  <si>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</si>
  <si>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</si>
  <si>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</si>
  <si>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</si>
  <si>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</si>
  <si>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</si>
  <si>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</si>
  <si>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</si>
  <si>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</si>
  <si>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</si>
  <si>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</si>
  <si>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</si>
  <si>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</si>
  <si>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</si>
  <si>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</si>
  <si>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</si>
  <si>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</si>
  <si>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</si>
  <si>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</si>
  <si>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</si>
  <si>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</si>
  <si>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</si>
  <si>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</si>
  <si>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</si>
  <si>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</si>
  <si>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</si>
  <si>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</si>
  <si>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</si>
  <si>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</si>
  <si>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</si>
  <si>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</si>
  <si>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</si>
  <si>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</si>
  <si>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</si>
  <si>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</si>
  <si>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</si>
  <si>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</si>
  <si>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</si>
  <si>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</si>
  <si>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</si>
  <si>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</si>
  <si>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</si>
  <si>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</si>
  <si>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</si>
  <si>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</si>
  <si>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</si>
  <si>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</si>
  <si>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</si>
  <si>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</si>
  <si>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</si>
  <si>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</si>
  <si>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</si>
  <si>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</si>
  <si>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</si>
  <si>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</si>
  <si>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</si>
  <si>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</si>
  <si>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</si>
  <si>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</si>
  <si>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</si>
  <si>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</si>
  <si>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</si>
  <si>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</si>
  <si>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</si>
  <si>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</si>
  <si>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</si>
  <si>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</si>
  <si>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</si>
  <si>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</si>
  <si>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</si>
  <si>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</si>
  <si>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</si>
  <si>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</si>
  <si>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</si>
  <si>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</si>
  <si>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</si>
  <si>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</si>
  <si>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</si>
  <si>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</si>
  <si>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</si>
  <si>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</si>
  <si>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</si>
  <si>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</si>
  <si>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</si>
  <si>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</si>
  <si>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</si>
  <si>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</si>
  <si>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</si>
  <si>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</si>
  <si>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</si>
  <si>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</si>
  <si>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</si>
  <si>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</si>
  <si>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</si>
  <si>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</si>
  <si>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</si>
  <si>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</si>
  <si>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</si>
  <si>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</si>
  <si>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</si>
  <si>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</si>
  <si>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</si>
  <si>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</si>
  <si>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</si>
  <si>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</si>
  <si>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</si>
  <si>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</si>
  <si>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</si>
  <si>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</si>
  <si>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</si>
  <si>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</si>
  <si>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</si>
  <si>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</si>
  <si>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</si>
  <si>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</si>
  <si>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</si>
  <si>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</si>
  <si>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</si>
  <si>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</si>
  <si>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</si>
  <si>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</si>
  <si>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</si>
  <si>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</si>
  <si>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</si>
  <si>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</si>
  <si>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</si>
  <si>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</si>
  <si>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</si>
  <si>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</si>
  <si>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</si>
  <si>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</si>
  <si>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</si>
  <si>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</si>
  <si>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</si>
  <si>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</si>
  <si>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</si>
  <si>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</si>
  <si>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</si>
  <si>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</si>
  <si>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</si>
  <si>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</si>
  <si>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</si>
  <si>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</si>
  <si>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</si>
  <si>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</si>
  <si>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</si>
  <si>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</si>
  <si>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</si>
  <si>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</si>
  <si>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</si>
  <si>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</si>
  <si>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</si>
  <si>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</si>
  <si>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</si>
  <si>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</si>
  <si>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</si>
  <si>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</si>
  <si>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</si>
  <si>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</si>
  <si>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</si>
  <si>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</si>
  <si>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</si>
  <si>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</si>
  <si>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</si>
  <si>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</si>
  <si>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</si>
  <si>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</si>
  <si>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</si>
  <si>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</si>
  <si>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</si>
  <si>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</si>
  <si>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</si>
  <si>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</si>
  <si>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</si>
  <si>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</si>
  <si>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</si>
  <si>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</si>
  <si>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</si>
  <si>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</si>
  <si>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</si>
  <si>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</si>
  <si>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</si>
  <si>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</si>
  <si>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</si>
  <si>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</si>
  <si>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</si>
  <si>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</si>
  <si>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</si>
  <si>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</si>
  <si>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</si>
  <si>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</si>
  <si>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</si>
  <si>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</si>
  <si>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</si>
  <si>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</si>
  <si>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</si>
  <si>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</si>
  <si>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</si>
  <si>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</si>
  <si>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</si>
  <si>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</si>
  <si>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</si>
  <si>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</si>
  <si>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</si>
  <si>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</si>
  <si>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</si>
  <si>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</si>
  <si>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</si>
  <si>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</si>
  <si>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</si>
  <si>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</si>
  <si>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</si>
  <si>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</si>
  <si>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</si>
  <si>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</si>
  <si>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</si>
  <si>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</si>
  <si>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</si>
  <si>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</si>
  <si>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</si>
  <si>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</si>
  <si>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</si>
  <si>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</si>
  <si>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</si>
  <si>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</si>
  <si>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</si>
  <si>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</si>
  <si>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</si>
  <si>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</si>
  <si>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</si>
  <si>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</si>
  <si>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</si>
  <si>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</si>
  <si>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</si>
  <si>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</si>
  <si>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</si>
  <si>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</si>
  <si>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</si>
  <si>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</si>
  <si>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</si>
  <si>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</si>
  <si>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</si>
  <si>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</si>
  <si>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</si>
  <si>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</si>
  <si>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</si>
  <si>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</si>
  <si>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</si>
  <si>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</si>
  <si>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</si>
  <si>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</si>
  <si>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</si>
  <si>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</si>
  <si>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</si>
  <si>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</si>
  <si>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</si>
  <si>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</si>
  <si>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</si>
  <si>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</si>
  <si>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</si>
  <si>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</si>
  <si>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</si>
  <si>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</si>
  <si>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</si>
  <si>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</si>
  <si>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</si>
  <si>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</si>
  <si>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</si>
  <si>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</si>
  <si>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</si>
  <si>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</si>
  <si>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</si>
  <si>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</si>
  <si>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</si>
  <si>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</si>
  <si>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</si>
  <si>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</si>
  <si>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</si>
  <si>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</si>
  <si>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</si>
  <si>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</si>
  <si>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</si>
  <si>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</si>
  <si>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</si>
  <si>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</si>
  <si>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</si>
  <si>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</si>
  <si>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</si>
  <si>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</si>
  <si>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</si>
  <si>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</si>
  <si>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</si>
  <si>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</si>
  <si>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</si>
  <si>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</si>
  <si>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</si>
  <si>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</si>
  <si>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</si>
  <si>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</si>
  <si>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</si>
  <si>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</si>
  <si>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</si>
  <si>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</si>
  <si>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</si>
  <si>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</si>
  <si>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</si>
  <si>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</si>
  <si>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</si>
  <si>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</si>
  <si>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</si>
  <si>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</si>
  <si>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</si>
  <si>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</si>
  <si>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</si>
  <si>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</si>
  <si>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</si>
  <si>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</si>
  <si>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</si>
  <si>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</si>
  <si>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</si>
  <si>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</si>
  <si>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</si>
  <si>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</si>
  <si>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</si>
  <si>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</si>
  <si>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</si>
  <si>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</si>
  <si>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</si>
  <si>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</si>
  <si>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</si>
  <si>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</si>
  <si>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</si>
  <si>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</si>
  <si>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</si>
  <si>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</si>
  <si>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</si>
  <si>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</si>
  <si>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</si>
  <si>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</si>
  <si>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</si>
  <si>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</si>
  <si>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</si>
  <si>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</si>
  <si>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</si>
  <si>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</si>
  <si>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</si>
  <si>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</si>
  <si>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</si>
  <si>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</si>
  <si>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</si>
  <si>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</si>
  <si>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</si>
  <si>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</si>
  <si>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</si>
  <si>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</si>
  <si>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</si>
  <si>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</si>
  <si>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</si>
  <si>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</si>
  <si>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</si>
  <si>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</si>
  <si>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</si>
  <si>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</si>
  <si>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</si>
  <si>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</si>
  <si>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</si>
  <si>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</si>
  <si>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</si>
  <si>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</si>
  <si>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</si>
  <si>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</si>
  <si>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</si>
  <si>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</si>
  <si>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</si>
  <si>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</si>
  <si>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</si>
  <si>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</si>
  <si>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</si>
  <si>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</si>
  <si>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</si>
  <si>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</si>
  <si>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</si>
  <si>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</si>
  <si>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</si>
  <si>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</si>
  <si>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</si>
  <si>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</si>
  <si>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</si>
  <si>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</si>
  <si>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</si>
  <si>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</si>
  <si>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</si>
  <si>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</si>
  <si>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</si>
  <si>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</si>
  <si>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</si>
  <si>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</si>
  <si>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</si>
  <si>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</si>
  <si>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</si>
  <si>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</si>
  <si>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</si>
  <si>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</si>
  <si>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</si>
  <si>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</si>
  <si>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</si>
  <si>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</si>
  <si>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</si>
  <si>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</si>
  <si>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</si>
  <si>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</si>
  <si>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</si>
  <si>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</si>
  <si>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</si>
  <si>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</si>
  <si>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</si>
  <si>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</si>
  <si>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</si>
  <si>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</si>
  <si>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</si>
  <si>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</si>
  <si>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</si>
  <si>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</si>
  <si>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</si>
  <si>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</si>
  <si>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</si>
  <si>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</si>
  <si>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</si>
  <si>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</si>
  <si>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</si>
  <si>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</si>
  <si>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</si>
  <si>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</si>
  <si>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</si>
  <si>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</si>
  <si>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</si>
  <si>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</si>
  <si>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</si>
  <si>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</si>
  <si>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</si>
  <si>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</si>
  <si>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</si>
  <si>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</si>
  <si>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</si>
  <si>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</si>
  <si>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</si>
  <si>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</si>
  <si>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</si>
  <si>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</si>
  <si>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</si>
  <si>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</si>
  <si>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</si>
  <si>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</si>
  <si>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</si>
  <si>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</si>
  <si>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</si>
  <si>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</si>
  <si>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</si>
  <si>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</si>
  <si>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</si>
  <si>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</si>
  <si>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</si>
  <si>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</si>
  <si>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</si>
  <si>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</si>
  <si>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</si>
  <si>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</si>
  <si>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</si>
  <si>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</si>
  <si>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</si>
  <si>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</si>
  <si>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</si>
  <si>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</si>
  <si>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</si>
  <si>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</si>
  <si>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</si>
  <si>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</si>
  <si>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</si>
  <si>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</si>
  <si>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</si>
  <si>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</si>
  <si>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</si>
  <si>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</si>
  <si>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</si>
  <si>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</si>
  <si>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</si>
  <si>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</si>
  <si>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</si>
  <si>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</si>
  <si>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</si>
  <si>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</si>
  <si>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</si>
  <si>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</si>
  <si>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</si>
  <si>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</si>
  <si>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</si>
  <si>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</si>
  <si>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</si>
  <si>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</si>
  <si>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</si>
  <si>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</si>
  <si>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</si>
  <si>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</si>
  <si>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</si>
  <si>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</si>
  <si>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</si>
  <si>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</si>
  <si>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</si>
  <si>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</si>
  <si>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</si>
  <si>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</si>
  <si>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</si>
  <si>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</si>
  <si>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</si>
  <si>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</si>
  <si>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</si>
  <si>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</si>
  <si>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</si>
  <si>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</si>
  <si>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</si>
  <si>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</si>
  <si>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</si>
  <si>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</si>
  <si>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</si>
  <si>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</si>
  <si>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</si>
  <si>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</si>
  <si>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</si>
  <si>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</si>
  <si>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</si>
  <si>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</si>
  <si>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</si>
  <si>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</si>
  <si>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</si>
  <si>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</si>
  <si>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</si>
  <si>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</si>
  <si>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</si>
  <si>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</si>
  <si>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</si>
  <si>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</si>
  <si>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</si>
  <si>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</si>
  <si>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</si>
  <si>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</si>
  <si>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</si>
  <si>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</si>
  <si>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</si>
  <si>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</si>
  <si>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</si>
  <si>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</si>
  <si>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</si>
  <si>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</si>
  <si>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</si>
  <si>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</si>
  <si>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</si>
  <si>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</si>
  <si>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</si>
  <si>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</si>
  <si>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</si>
  <si>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</si>
  <si>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</si>
  <si>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</si>
  <si>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</si>
  <si>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</si>
  <si>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</si>
  <si>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</si>
  <si>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</si>
  <si>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</si>
  <si>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</si>
  <si>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</si>
  <si>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</si>
  <si>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</si>
  <si>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</si>
  <si>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</si>
  <si>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</si>
  <si>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</si>
  <si>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</si>
  <si>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</si>
  <si>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</si>
  <si>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</si>
  <si>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</si>
  <si>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</si>
  <si>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</si>
  <si>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</si>
  <si>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</si>
  <si>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</si>
  <si>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</si>
  <si>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</si>
  <si>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</si>
  <si>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</si>
  <si>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</si>
  <si>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</si>
  <si>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</si>
  <si>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</si>
  <si>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</si>
  <si>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</si>
  <si>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</si>
  <si>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</si>
  <si>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</si>
  <si>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</si>
  <si>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</si>
  <si>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</si>
  <si>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</si>
  <si>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</si>
  <si>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</si>
  <si>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</si>
  <si>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</si>
  <si>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</si>
  <si>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</si>
  <si>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</si>
  <si>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</si>
  <si>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</si>
  <si>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</si>
  <si>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</si>
  <si>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</si>
  <si>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</si>
  <si>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</si>
  <si>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</si>
  <si>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</si>
  <si>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</si>
  <si>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</si>
  <si>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</si>
  <si>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</si>
  <si>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</si>
  <si>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</si>
  <si>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</si>
  <si>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</si>
  <si>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</si>
  <si>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</si>
  <si>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</si>
  <si>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</si>
  <si>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</si>
  <si>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</si>
  <si>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</si>
  <si>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</si>
  <si>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</si>
  <si>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</si>
  <si>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</si>
  <si>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</si>
  <si>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</si>
  <si>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</si>
  <si>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</si>
  <si>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</si>
  <si>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</si>
  <si>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</si>
  <si>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</si>
  <si>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</si>
  <si>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</si>
  <si>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</si>
  <si>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</si>
  <si>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</si>
  <si>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</si>
  <si>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</si>
  <si>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</si>
  <si>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</si>
  <si>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</si>
  <si>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</si>
  <si>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</si>
  <si>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</si>
  <si>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</si>
  <si>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</si>
  <si>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</si>
  <si>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</si>
  <si>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</si>
  <si>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</si>
  <si>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</si>
  <si>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</si>
  <si>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</si>
  <si>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</si>
  <si>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</si>
  <si>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</si>
  <si>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</si>
  <si>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</si>
  <si>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</si>
  <si>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</si>
  <si>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</si>
  <si>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</si>
  <si>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</si>
  <si>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</si>
  <si>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</si>
  <si>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</si>
  <si>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</si>
  <si>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</si>
  <si>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</si>
  <si>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</si>
  <si>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</si>
  <si>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</si>
  <si>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</si>
  <si>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</si>
  <si>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</si>
  <si>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</si>
  <si>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</si>
  <si>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</si>
  <si>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</si>
  <si>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</si>
  <si>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</si>
  <si>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</si>
  <si>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</si>
  <si>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</si>
  <si>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</si>
  <si>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</si>
  <si>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</si>
  <si>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</si>
  <si>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</si>
  <si>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</si>
  <si>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</si>
  <si>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</si>
  <si>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</si>
  <si>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</si>
  <si>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</si>
  <si>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</si>
  <si>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</si>
  <si>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</si>
  <si>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</si>
  <si>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</si>
  <si>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</si>
  <si>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</si>
  <si>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</si>
  <si>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</si>
  <si>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</si>
  <si>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</si>
  <si>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</si>
  <si>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</si>
  <si>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</si>
  <si>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</si>
  <si>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</si>
  <si>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</si>
  <si>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</si>
  <si>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</si>
  <si>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</si>
  <si>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</si>
  <si>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</si>
  <si>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</si>
  <si>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</si>
  <si>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</si>
  <si>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</si>
  <si>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</si>
  <si>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</si>
  <si>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</si>
  <si>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</si>
  <si>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</si>
  <si>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</si>
  <si>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</si>
  <si>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</si>
  <si>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</si>
  <si>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</si>
  <si>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</si>
  <si>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</si>
  <si>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</si>
  <si>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</si>
  <si>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</si>
  <si>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</si>
  <si>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</si>
  <si>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</si>
  <si>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</si>
  <si>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</si>
  <si>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</si>
  <si>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</si>
  <si>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</si>
  <si>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</si>
  <si>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</si>
  <si>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</si>
  <si>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</si>
  <si>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</si>
  <si>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</si>
  <si>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</si>
  <si>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</si>
  <si>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</si>
  <si>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</si>
  <si>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</si>
  <si>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</si>
  <si>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</si>
  <si>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</si>
  <si>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</si>
  <si>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</si>
  <si>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</si>
  <si>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</si>
  <si>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</si>
  <si>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</si>
  <si>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</si>
  <si>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</si>
  <si>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</si>
  <si>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</si>
  <si>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</si>
  <si>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</si>
  <si>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</si>
  <si>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</si>
  <si>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</si>
  <si>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</si>
  <si>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</si>
  <si>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</si>
  <si>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</si>
  <si>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</si>
  <si>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</si>
  <si>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</si>
  <si>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</si>
  <si>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</si>
  <si>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</si>
  <si>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</si>
  <si>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</si>
  <si>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</si>
  <si>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</si>
  <si>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</si>
  <si>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</si>
  <si>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</si>
  <si>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</si>
  <si>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</si>
  <si>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</si>
  <si>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</si>
  <si>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</si>
  <si>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</si>
  <si>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</si>
  <si>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</si>
  <si>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</si>
  <si>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</si>
  <si>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</si>
  <si>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</si>
  <si>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</si>
  <si>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</si>
  <si>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</si>
  <si>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</si>
  <si>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</si>
  <si>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</si>
  <si>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</si>
  <si>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</si>
  <si>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</si>
  <si>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</si>
  <si>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</si>
  <si>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</si>
  <si>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</si>
  <si>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</si>
  <si>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</si>
  <si>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</si>
  <si>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</si>
  <si>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</si>
  <si>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</si>
  <si>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</si>
  <si>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</si>
  <si>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</si>
  <si>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</si>
  <si>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</si>
  <si>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</si>
  <si>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</si>
  <si>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</si>
  <si>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</si>
  <si>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</si>
  <si>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</si>
  <si>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</si>
  <si>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</si>
  <si>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</si>
  <si>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</si>
  <si>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</si>
  <si>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</si>
  <si>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</si>
  <si>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</si>
  <si>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</si>
  <si>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</si>
  <si>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</si>
  <si>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</si>
  <si>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</si>
  <si>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</si>
  <si>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</si>
  <si>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</si>
  <si>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</si>
  <si>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</si>
  <si>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</si>
  <si>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</si>
  <si>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</si>
  <si>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</si>
  <si>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</si>
  <si>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</si>
  <si>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</si>
  <si>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</si>
  <si>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</si>
  <si>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</si>
  <si>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</si>
  <si>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</si>
  <si>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</si>
  <si>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</si>
  <si>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</si>
  <si>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</si>
  <si>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</si>
  <si>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</si>
  <si>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</si>
  <si>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</si>
  <si>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</si>
  <si>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</si>
  <si>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</si>
  <si>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</si>
  <si>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</si>
  <si>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</si>
  <si>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</si>
  <si>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</si>
  <si>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</si>
  <si>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</si>
  <si>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</si>
  <si>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</si>
  <si>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</si>
  <si>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</si>
  <si>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</si>
  <si>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</si>
  <si>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</si>
  <si>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</si>
  <si>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</si>
  <si>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</si>
  <si>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</si>
  <si>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</si>
  <si>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</si>
  <si>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</si>
  <si>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</si>
  <si>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</si>
  <si>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</si>
  <si>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</si>
  <si>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</si>
  <si>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</si>
  <si>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</si>
  <si>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</si>
  <si>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</si>
  <si>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</si>
  <si>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</si>
  <si>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</si>
  <si>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</si>
  <si>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</si>
  <si>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</si>
  <si>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</si>
  <si>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</si>
  <si>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</si>
  <si>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</si>
  <si>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</si>
  <si>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</si>
  <si>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</si>
  <si>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</si>
  <si>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</si>
  <si>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</si>
  <si>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</si>
  <si>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</si>
  <si>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</si>
  <si>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</si>
  <si>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</si>
  <si>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</si>
  <si>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</si>
  <si>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</si>
  <si>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</si>
  <si>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</si>
  <si>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</si>
  <si>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</si>
  <si>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</si>
  <si>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</si>
  <si>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</si>
  <si>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</si>
  <si>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</si>
  <si>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</si>
  <si>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</si>
  <si>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</si>
  <si>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</si>
  <si>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</si>
  <si>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</si>
  <si>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</si>
  <si>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</si>
  <si>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</si>
  <si>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</si>
  <si>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</si>
  <si>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</si>
  <si>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</si>
  <si>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</si>
  <si>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</si>
  <si>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</si>
  <si>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</si>
  <si>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</si>
  <si>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</si>
  <si>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</si>
  <si>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</si>
  <si>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</si>
  <si>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</si>
  <si>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</si>
  <si>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</si>
  <si>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</si>
  <si>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</si>
  <si>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</si>
  <si>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</si>
  <si>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</si>
  <si>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</si>
  <si>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</si>
  <si>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</si>
  <si>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</si>
  <si>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</si>
  <si>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</si>
  <si>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</si>
  <si>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</si>
  <si>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</si>
  <si>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</si>
  <si>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</si>
  <si>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</si>
  <si>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</si>
  <si>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</si>
  <si>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</si>
  <si>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</si>
  <si>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</si>
  <si>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</si>
  <si>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</si>
  <si>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</si>
  <si>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</si>
  <si>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</si>
  <si>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</si>
  <si>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</si>
  <si>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</si>
  <si>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</si>
  <si>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</si>
  <si>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</si>
  <si>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</si>
  <si>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</si>
  <si>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</si>
  <si>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</si>
  <si>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</si>
  <si>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</si>
  <si>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</si>
  <si>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</si>
  <si>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</si>
  <si>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</si>
  <si>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</si>
  <si>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</si>
  <si>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</si>
  <si>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</si>
  <si>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</si>
  <si>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</si>
  <si>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</si>
  <si>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</si>
  <si>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</si>
  <si>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</si>
  <si>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</si>
  <si>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</si>
  <si>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</si>
  <si>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</si>
  <si>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</si>
  <si>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</si>
  <si>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</si>
  <si>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</si>
  <si>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</si>
  <si>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</si>
  <si>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</si>
  <si>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</si>
  <si>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</si>
  <si>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</si>
  <si>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</si>
  <si>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</si>
  <si>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</si>
  <si>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</si>
  <si>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</si>
  <si>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</si>
  <si>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</si>
  <si>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</si>
  <si>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</si>
  <si>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</si>
  <si>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</si>
  <si>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</si>
  <si>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</si>
  <si>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</si>
  <si>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</si>
  <si>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</si>
  <si>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</si>
  <si>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</si>
  <si>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</si>
  <si>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</si>
  <si>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</si>
  <si>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</si>
  <si>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</si>
  <si>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</si>
  <si>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</si>
  <si>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</si>
  <si>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</si>
  <si>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</si>
  <si>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</si>
  <si>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</si>
  <si>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</si>
  <si>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</si>
  <si>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</si>
  <si>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</si>
  <si>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</si>
  <si>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</si>
  <si>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</si>
  <si>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</si>
  <si>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</si>
  <si>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</si>
  <si>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</si>
  <si>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</si>
  <si>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</si>
  <si>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</si>
  <si>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</si>
  <si>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</si>
  <si>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</si>
  <si>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</si>
  <si>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</si>
  <si>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</si>
  <si>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</si>
  <si>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</si>
  <si>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</si>
  <si>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</si>
  <si>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</si>
  <si>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</si>
  <si>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</si>
  <si>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</si>
  <si>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</si>
  <si>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</si>
  <si>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</si>
  <si>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</si>
  <si>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</si>
  <si>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</si>
  <si>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</si>
  <si>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</si>
  <si>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</si>
  <si>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</si>
  <si>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</si>
  <si>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</si>
  <si>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</si>
  <si>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</si>
  <si>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</si>
  <si>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</si>
  <si>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</si>
  <si>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</si>
  <si>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</si>
  <si>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</si>
  <si>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</si>
  <si>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</si>
  <si>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</si>
  <si>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</si>
  <si>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</si>
  <si>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</si>
  <si>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</si>
  <si>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</si>
  <si>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</si>
  <si>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</si>
  <si>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</si>
  <si>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</si>
  <si>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</si>
  <si>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</si>
  <si>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</si>
  <si>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</si>
  <si>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</si>
  <si>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</si>
  <si>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</si>
  <si>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</si>
  <si>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</si>
  <si>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</si>
  <si>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</si>
  <si>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</si>
  <si>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</si>
  <si>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</si>
  <si>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</si>
  <si>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</si>
  <si>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</si>
  <si>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</si>
  <si>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</si>
  <si>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</si>
  <si>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</si>
  <si>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</si>
  <si>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</si>
  <si>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</si>
  <si>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</si>
  <si>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</si>
  <si>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</si>
  <si>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</si>
  <si>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</si>
  <si>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</si>
  <si>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</si>
  <si>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</si>
  <si>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</si>
  <si>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</si>
  <si>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</si>
  <si>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</si>
  <si>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</si>
  <si>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</si>
  <si>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</si>
  <si>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</si>
  <si>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</si>
  <si>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</si>
  <si>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</si>
  <si>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</si>
  <si>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</si>
  <si>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</si>
  <si>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</si>
  <si>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</si>
  <si>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</si>
  <si>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</si>
  <si>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</si>
  <si>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</si>
  <si>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</si>
  <si>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</si>
  <si>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</si>
  <si>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</si>
  <si>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</si>
  <si>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</si>
  <si>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</si>
  <si>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</si>
  <si>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</si>
  <si>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</si>
  <si>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</si>
  <si>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</si>
  <si>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</si>
  <si>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</si>
  <si>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</si>
  <si>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</si>
  <si>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</si>
  <si>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</si>
  <si>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</si>
  <si>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</si>
  <si>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</si>
  <si>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</si>
  <si>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</si>
  <si>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</si>
  <si>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</si>
  <si>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</si>
  <si>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</si>
  <si>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</si>
  <si>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</si>
  <si>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</si>
  <si>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</si>
  <si>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</si>
  <si>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</si>
  <si>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</si>
  <si>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</si>
  <si>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</si>
  <si>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</si>
  <si>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</si>
  <si>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</si>
  <si>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</si>
  <si>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</si>
  <si>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</si>
  <si>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</si>
  <si>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</si>
  <si>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</si>
  <si>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</si>
  <si>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</si>
  <si>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</si>
  <si>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</si>
  <si>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</si>
  <si>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</si>
  <si>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</si>
  <si>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</si>
  <si>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</si>
  <si>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</si>
  <si>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</si>
  <si>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</si>
  <si>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</si>
  <si>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</si>
  <si>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</si>
  <si>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</si>
  <si>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</si>
  <si>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</si>
  <si>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</si>
  <si>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</si>
  <si>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</si>
  <si>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</si>
  <si>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</si>
  <si>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</si>
  <si>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</si>
  <si>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</si>
  <si>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</si>
  <si>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</si>
  <si>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</si>
  <si>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</si>
  <si>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</si>
  <si>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</si>
  <si>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</si>
  <si>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</si>
  <si>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</si>
  <si>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</si>
  <si>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</si>
  <si>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</si>
  <si>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</si>
  <si>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</si>
  <si>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</si>
  <si>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</si>
  <si>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</si>
  <si>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</si>
  <si>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</si>
  <si>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</si>
  <si>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</si>
  <si>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</si>
  <si>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</si>
  <si>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</si>
  <si>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</si>
  <si>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</si>
  <si>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</si>
  <si>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</si>
  <si>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</si>
  <si>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</si>
  <si>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</si>
  <si>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</si>
  <si>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</si>
  <si>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</si>
  <si>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</si>
  <si>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</si>
  <si>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</si>
  <si>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</si>
  <si>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</si>
  <si>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</si>
  <si>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</si>
  <si>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</si>
  <si>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</si>
  <si>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</si>
  <si>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</si>
  <si>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</si>
  <si>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</si>
  <si>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</si>
  <si>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</si>
  <si>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</si>
  <si>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</si>
  <si>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</si>
  <si>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</si>
  <si>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</si>
  <si>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</si>
  <si>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</si>
  <si>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</si>
  <si>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</si>
  <si>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</si>
  <si>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</si>
  <si>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</si>
  <si>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</si>
  <si>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</si>
  <si>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</si>
  <si>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</si>
  <si>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</si>
  <si>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</si>
  <si>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</si>
  <si>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</si>
  <si>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</si>
  <si>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</si>
  <si>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</si>
  <si>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</si>
  <si>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</si>
  <si>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</si>
  <si>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</si>
  <si>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</si>
  <si>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</si>
  <si>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</si>
  <si>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</si>
  <si>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</si>
  <si>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</si>
  <si>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</si>
  <si>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</si>
  <si>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</si>
  <si>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</si>
  <si>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</si>
  <si>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</si>
  <si>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</si>
  <si>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</si>
  <si>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</si>
  <si>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</si>
  <si>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</si>
  <si>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</si>
  <si>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</si>
  <si>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</si>
  <si>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</si>
  <si>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</si>
  <si>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</si>
  <si>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</si>
  <si>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</si>
  <si>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</si>
  <si>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</si>
  <si>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</si>
  <si>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</si>
  <si>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</si>
  <si>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</si>
  <si>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</si>
  <si>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</si>
  <si>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</si>
  <si>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</si>
  <si>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</si>
  <si>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</si>
  <si>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</si>
  <si>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</si>
  <si>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</si>
  <si>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</si>
  <si>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</si>
  <si>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</si>
  <si>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</si>
  <si>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</si>
  <si>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</si>
  <si>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</si>
  <si>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</si>
  <si>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</si>
  <si>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</si>
  <si>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</si>
  <si>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</si>
  <si>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</si>
  <si>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</si>
  <si>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</si>
  <si>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</si>
  <si>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</si>
  <si>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</si>
  <si>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</si>
  <si>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</si>
  <si>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</si>
  <si>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</si>
  <si>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</si>
  <si>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</si>
  <si>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</si>
  <si>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</si>
  <si>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</si>
  <si>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</si>
  <si>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</si>
  <si>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</si>
  <si>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</si>
  <si>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</si>
  <si>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</si>
  <si>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</si>
  <si>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</si>
  <si>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</si>
  <si>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</si>
  <si>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</si>
  <si>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</si>
  <si>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</si>
  <si>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</si>
  <si>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</si>
  <si>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</si>
  <si>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</si>
  <si>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</si>
  <si>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</si>
  <si>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</si>
  <si>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</si>
  <si>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</si>
  <si>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</si>
  <si>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</si>
  <si>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</si>
  <si>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</si>
  <si>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</si>
  <si>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</si>
  <si>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</si>
  <si>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</si>
  <si>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</si>
  <si>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</si>
  <si>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</si>
  <si>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</si>
  <si>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</si>
  <si>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</si>
  <si>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</si>
  <si>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</si>
  <si>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</si>
  <si>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</si>
  <si>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</si>
  <si>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</si>
  <si>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</si>
  <si>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</si>
  <si>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</si>
  <si>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</si>
  <si>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</si>
  <si>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</si>
  <si>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</si>
  <si>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</si>
  <si>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</si>
  <si>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</si>
  <si>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</si>
  <si>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</si>
  <si>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</si>
  <si>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</si>
  <si>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</si>
  <si>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</si>
  <si>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</si>
  <si>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</si>
  <si>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</si>
  <si>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</si>
  <si>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</si>
  <si>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</si>
  <si>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</si>
  <si>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</si>
  <si>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</si>
  <si>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</si>
  <si>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</si>
  <si>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</si>
  <si>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</si>
  <si>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</si>
  <si>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</si>
  <si>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</si>
  <si>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</si>
  <si>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</si>
  <si>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</si>
  <si>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</si>
  <si>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</si>
  <si>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</si>
  <si>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</si>
  <si>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</si>
  <si>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</si>
  <si>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</si>
  <si>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</si>
  <si>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</si>
  <si>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</si>
  <si>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</si>
  <si>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</si>
  <si>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</si>
  <si>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</si>
  <si>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</si>
  <si>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</si>
  <si>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</si>
  <si>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</si>
  <si>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</si>
  <si>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</si>
  <si>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</si>
  <si>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</si>
  <si>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</si>
  <si>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</si>
  <si>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</si>
  <si>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</si>
  <si>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</si>
  <si>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</si>
  <si>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</si>
  <si>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</si>
  <si>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</si>
  <si>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</si>
  <si>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</si>
  <si>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</si>
  <si>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</si>
  <si>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</si>
  <si>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</si>
  <si>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</si>
  <si>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</si>
  <si>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</si>
  <si>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</si>
  <si>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</si>
  <si>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</si>
  <si>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</si>
  <si>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</si>
  <si>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</si>
  <si>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</si>
  <si>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</si>
  <si>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</si>
  <si>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</si>
  <si>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</si>
  <si>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</si>
  <si>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</si>
  <si>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</si>
  <si>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</si>
  <si>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</si>
  <si>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</si>
  <si>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</si>
  <si>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</si>
  <si>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</si>
  <si>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</si>
  <si>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</si>
  <si>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</si>
  <si>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</si>
  <si>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</si>
  <si>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</si>
  <si>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</si>
  <si>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</si>
  <si>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</si>
  <si>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</si>
  <si>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</si>
  <si>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</si>
  <si>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</si>
  <si>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</si>
  <si>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</si>
  <si>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</si>
  <si>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</si>
  <si>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</si>
  <si>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</si>
  <si>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</si>
  <si>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</si>
  <si>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</si>
  <si>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</si>
  <si>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</si>
  <si>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</si>
  <si>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</si>
  <si>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</si>
  <si>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</si>
  <si>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</si>
  <si>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</si>
  <si>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</si>
  <si>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</si>
  <si>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</si>
  <si>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</si>
  <si>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</si>
  <si>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</si>
  <si>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</si>
  <si>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</si>
  <si>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</si>
  <si>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</si>
  <si>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</si>
  <si>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</si>
  <si>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</si>
  <si>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</si>
  <si>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</si>
  <si>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</si>
  <si>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</si>
  <si>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</si>
  <si>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</si>
  <si>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</si>
  <si>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</si>
  <si>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</si>
  <si>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</si>
  <si>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</si>
  <si>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</si>
  <si>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</si>
  <si>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</si>
  <si>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</si>
  <si>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</si>
  <si>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</si>
  <si>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</si>
  <si>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</si>
  <si>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</si>
  <si>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</si>
  <si>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</si>
  <si>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</si>
  <si>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</si>
  <si>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</si>
  <si>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</si>
  <si>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</si>
  <si>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</si>
  <si>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</si>
  <si>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</si>
  <si>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</si>
  <si>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</si>
  <si>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</si>
  <si>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</si>
  <si>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</si>
  <si>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</si>
  <si>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</si>
  <si>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</si>
  <si>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</si>
  <si>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</si>
  <si>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</si>
  <si>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</si>
  <si>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</si>
  <si>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</si>
  <si>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</si>
  <si>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</si>
  <si>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</si>
  <si>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</si>
  <si>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</si>
  <si>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</si>
  <si>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</si>
  <si>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</si>
  <si>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</si>
  <si>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</si>
  <si>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</si>
  <si>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</si>
  <si>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</si>
  <si>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</si>
  <si>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</si>
  <si>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</si>
  <si>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</si>
  <si>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</si>
  <si>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</si>
  <si>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</si>
  <si>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</si>
  <si>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</si>
  <si>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</si>
  <si>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</si>
  <si>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</si>
  <si>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</si>
  <si>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</si>
  <si>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</si>
  <si>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</si>
  <si>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</si>
  <si>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</si>
  <si>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</si>
  <si>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</si>
  <si>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</si>
  <si>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</si>
  <si>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</si>
  <si>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</si>
  <si>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</si>
  <si>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</si>
  <si>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</si>
  <si>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</si>
  <si>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</si>
  <si>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</si>
  <si>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</si>
  <si>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</si>
  <si>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</si>
  <si>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</si>
  <si>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</si>
  <si>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</si>
  <si>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</si>
  <si>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</si>
  <si>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</si>
  <si>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</si>
  <si>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</si>
  <si>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</si>
  <si>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</si>
  <si>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</si>
  <si>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</si>
  <si>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</si>
  <si>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</si>
  <si>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</si>
  <si>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</si>
  <si>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</si>
  <si>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</si>
  <si>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</si>
  <si>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</si>
  <si>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</si>
  <si>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</si>
  <si>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</si>
  <si>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</si>
  <si>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</si>
  <si>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</si>
  <si>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</si>
  <si>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</si>
  <si>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</si>
  <si>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</si>
  <si>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</si>
  <si>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</si>
  <si>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</si>
  <si>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</si>
  <si>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</si>
  <si>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</si>
  <si>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</si>
  <si>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</si>
  <si>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</si>
  <si>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</si>
  <si>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</si>
  <si>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</si>
  <si>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</si>
  <si>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</si>
  <si>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</si>
  <si>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</si>
  <si>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</si>
  <si>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</si>
  <si>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</si>
  <si>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</si>
  <si>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</si>
  <si>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</si>
  <si>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</si>
  <si>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</si>
  <si>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</si>
  <si>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</si>
  <si>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</si>
  <si>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</si>
  <si>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</si>
  <si>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</si>
  <si>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</si>
  <si>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</si>
  <si>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</si>
  <si>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</si>
  <si>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</si>
  <si>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</si>
  <si>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</si>
  <si>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</si>
  <si>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</si>
  <si>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</si>
  <si>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</si>
  <si>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</si>
  <si>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</si>
  <si>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</si>
  <si>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</si>
  <si>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</si>
  <si>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</si>
  <si>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</si>
  <si>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</si>
  <si>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</si>
  <si>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</si>
  <si>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</si>
  <si>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</si>
  <si>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</si>
  <si>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</si>
  <si>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</si>
  <si>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</si>
  <si>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</si>
  <si>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</si>
  <si>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</si>
  <si>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</si>
  <si>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</si>
  <si>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</si>
  <si>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</si>
  <si>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</si>
  <si>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</si>
  <si>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</si>
  <si>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</si>
  <si>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</si>
  <si>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</si>
  <si>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</si>
  <si>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</si>
  <si>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</si>
  <si>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</si>
  <si>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</si>
  <si>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</si>
  <si>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</si>
  <si>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</si>
  <si>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</si>
  <si>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</si>
  <si>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</si>
  <si>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</si>
  <si>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</si>
  <si>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</si>
  <si>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</si>
  <si>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</si>
  <si>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</si>
  <si>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</si>
  <si>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</si>
  <si>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</si>
  <si>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</si>
  <si>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</si>
  <si>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</si>
  <si>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</si>
  <si>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</si>
  <si>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</si>
  <si>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</si>
  <si>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</si>
  <si>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</si>
  <si>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</si>
  <si>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</si>
  <si>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</si>
  <si>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</si>
  <si>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</si>
  <si>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</si>
  <si>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</si>
  <si>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</si>
  <si>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</si>
  <si>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</si>
  <si>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</si>
  <si>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</si>
  <si>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</si>
  <si>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</si>
  <si>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</si>
  <si>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</si>
  <si>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</si>
  <si>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</si>
  <si>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</si>
  <si>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</si>
  <si>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</si>
  <si>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</si>
  <si>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</si>
  <si>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</si>
  <si>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</si>
  <si>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</si>
  <si>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</si>
  <si>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</si>
  <si>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</si>
  <si>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</si>
  <si>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</si>
  <si>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</si>
  <si>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</si>
  <si>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</si>
  <si>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</si>
  <si>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</si>
  <si>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</si>
  <si>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</si>
  <si>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</si>
  <si>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</si>
  <si>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</si>
  <si>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</si>
  <si>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</si>
  <si>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</si>
  <si>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</si>
  <si>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</si>
  <si>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</si>
  <si>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</si>
  <si>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</si>
  <si>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</si>
  <si>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</si>
  <si>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</si>
  <si>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</si>
  <si>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</si>
  <si>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</si>
  <si>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</si>
  <si>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</si>
  <si>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</si>
  <si>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</si>
  <si>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</si>
  <si>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</si>
  <si>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</si>
  <si>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</si>
  <si>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</si>
  <si>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</si>
  <si>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</si>
  <si>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</si>
  <si>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</si>
  <si>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</si>
  <si>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</si>
  <si>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</si>
  <si>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</si>
  <si>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</si>
  <si>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</si>
  <si>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</si>
  <si>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</si>
  <si>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</si>
  <si>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</si>
  <si>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</si>
  <si>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</si>
  <si>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</si>
  <si>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</si>
  <si>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</si>
  <si>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</si>
  <si>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</si>
  <si>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</si>
  <si>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</si>
  <si>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</si>
  <si>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</si>
  <si>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</si>
  <si>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</si>
  <si>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</si>
  <si>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</si>
  <si>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</si>
  <si>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</si>
  <si>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</si>
  <si>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</si>
  <si>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</si>
  <si>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</si>
  <si>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</si>
  <si>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</si>
  <si>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</si>
  <si>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</si>
  <si>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</si>
  <si>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</si>
  <si>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</si>
  <si>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</si>
  <si>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</si>
  <si>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</si>
  <si>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</si>
  <si>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</si>
  <si>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</si>
  <si>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</si>
  <si>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</si>
  <si>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</si>
  <si>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</si>
  <si>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</si>
  <si>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</si>
  <si>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</si>
  <si>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</si>
  <si>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</si>
  <si>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</si>
  <si>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</si>
  <si>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</si>
  <si>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</si>
  <si>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</si>
  <si>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</si>
  <si>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</si>
  <si>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</si>
  <si>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</si>
  <si>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</si>
  <si>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</si>
  <si>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</si>
  <si>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</si>
  <si>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</si>
  <si>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</si>
  <si>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</si>
  <si>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</si>
  <si>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</si>
  <si>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</si>
  <si>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</si>
  <si>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</si>
  <si>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</si>
  <si>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</si>
  <si>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</si>
  <si>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</si>
  <si>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</si>
  <si>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</si>
  <si>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</si>
  <si>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</si>
  <si>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</si>
  <si>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</si>
  <si>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</si>
  <si>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</si>
  <si>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</si>
  <si>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</si>
  <si>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</si>
  <si>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</si>
  <si>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</si>
  <si>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</si>
  <si>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</si>
  <si>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</si>
  <si>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</si>
  <si>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</si>
  <si>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</si>
  <si>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</si>
  <si>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</si>
  <si>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</si>
  <si>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</si>
  <si>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</si>
  <si>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</si>
  <si>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</si>
  <si>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</si>
  <si>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</si>
  <si>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</si>
  <si>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</si>
  <si>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</si>
  <si>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</si>
  <si>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</si>
  <si>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</si>
  <si>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</si>
  <si>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</si>
  <si>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</si>
  <si>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</si>
  <si>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</si>
  <si>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</si>
  <si>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</si>
  <si>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</si>
  <si>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</si>
  <si>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</si>
  <si>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</si>
  <si>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</si>
  <si>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</si>
  <si>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</si>
  <si>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</si>
  <si>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</si>
  <si>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</si>
  <si>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</si>
  <si>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</si>
  <si>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</si>
  <si>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</si>
  <si>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</si>
  <si>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</si>
  <si>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</si>
  <si>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</si>
  <si>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</si>
  <si>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</si>
  <si>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</si>
  <si>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</si>
  <si>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</si>
  <si>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</si>
  <si>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</si>
  <si>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</si>
  <si>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</si>
  <si>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</si>
  <si>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</si>
  <si>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</si>
  <si>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</si>
  <si>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</si>
  <si>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</si>
  <si>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</si>
  <si>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</si>
  <si>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</si>
  <si>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</si>
  <si>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</si>
  <si>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</si>
  <si>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</si>
  <si>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</si>
  <si>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</si>
  <si>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</si>
  <si>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</si>
  <si>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</si>
  <si>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</si>
  <si>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</si>
  <si>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</si>
  <si>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</si>
  <si>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</si>
  <si>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</si>
  <si>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</si>
  <si>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</si>
  <si>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</si>
  <si>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</si>
  <si>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</si>
  <si>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</si>
  <si>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</si>
  <si>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</si>
  <si>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</si>
  <si>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</si>
  <si>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</si>
  <si>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</si>
  <si>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</si>
  <si>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</si>
  <si>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</si>
  <si>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</si>
  <si>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</si>
  <si>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</si>
  <si>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</si>
  <si>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</si>
  <si>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</si>
  <si>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</si>
  <si>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</si>
  <si>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</si>
  <si>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</si>
  <si>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</si>
  <si>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</si>
  <si>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</si>
  <si>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</si>
  <si>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</si>
  <si>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</si>
  <si>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</si>
  <si>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</si>
  <si>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</si>
  <si>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</si>
  <si>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</si>
  <si>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</si>
  <si>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</si>
  <si>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</si>
  <si>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</si>
  <si>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</si>
  <si>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</si>
  <si>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</si>
  <si>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</si>
  <si>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</si>
  <si>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</si>
  <si>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</si>
  <si>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</si>
  <si>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</si>
  <si>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</si>
  <si>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</si>
  <si>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</si>
  <si>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</si>
  <si>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</si>
  <si>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</si>
  <si>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</si>
  <si>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</si>
  <si>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</si>
  <si>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</si>
  <si>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</si>
  <si>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</si>
  <si>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</si>
  <si>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</si>
  <si>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</si>
  <si>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</si>
  <si>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</si>
  <si>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</si>
  <si>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</si>
  <si>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</si>
  <si>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</si>
  <si>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</si>
  <si>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</si>
  <si>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</si>
  <si>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</si>
  <si>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</si>
  <si>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</si>
  <si>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</si>
  <si>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</si>
  <si>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</si>
  <si>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</si>
  <si>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</si>
  <si>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</si>
  <si>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</si>
  <si>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</si>
  <si>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</si>
  <si>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</si>
  <si>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</si>
  <si>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</si>
  <si>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</si>
  <si>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</si>
  <si>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</si>
  <si>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</si>
  <si>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</si>
  <si>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</si>
  <si>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</si>
  <si>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</si>
  <si>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</si>
  <si>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</si>
  <si>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</si>
  <si>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</si>
  <si>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</si>
  <si>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</si>
  <si>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</si>
  <si>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</si>
  <si>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</si>
  <si>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</si>
  <si>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</si>
  <si>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</si>
  <si>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</si>
  <si>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</si>
  <si>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</si>
  <si>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</si>
  <si>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</si>
  <si>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</si>
  <si>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</si>
  <si>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</si>
  <si>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</si>
  <si>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</si>
  <si>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</si>
  <si>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</si>
  <si>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</si>
  <si>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</si>
  <si>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</si>
  <si>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</si>
  <si>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</si>
  <si>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</si>
  <si>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</si>
  <si>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</si>
  <si>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</si>
  <si>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</si>
  <si>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</si>
  <si>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</si>
  <si>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</si>
  <si>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</si>
  <si>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</si>
  <si>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</si>
  <si>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</si>
  <si>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</si>
  <si>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</si>
  <si>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</si>
  <si>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</si>
  <si>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</si>
  <si>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</si>
  <si>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</si>
  <si>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</si>
  <si>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</si>
  <si>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</si>
  <si>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</si>
  <si>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</si>
  <si>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</si>
  <si>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</si>
  <si>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</si>
  <si>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</si>
  <si>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</si>
  <si>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</si>
  <si>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</si>
  <si>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</si>
  <si>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</si>
  <si>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</si>
  <si>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</si>
  <si>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</si>
  <si>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</si>
  <si>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</si>
  <si>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</si>
  <si>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</si>
  <si>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</si>
  <si>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</si>
  <si>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</si>
  <si>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</si>
  <si>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</si>
  <si>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</si>
  <si>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</si>
  <si>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</si>
  <si>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</si>
  <si>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</si>
  <si>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</si>
  <si>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</si>
  <si>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</si>
  <si>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</si>
  <si>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</si>
  <si>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</si>
  <si>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</si>
  <si>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</si>
  <si>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</si>
  <si>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</si>
  <si>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</si>
  <si>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</si>
  <si>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</si>
  <si>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</si>
  <si>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</si>
  <si>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</si>
  <si>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</si>
  <si>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</si>
  <si>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</si>
  <si>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</si>
  <si>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</si>
  <si>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</si>
  <si>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</si>
  <si>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</si>
  <si>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</si>
  <si>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</si>
  <si>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</si>
  <si>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</si>
  <si>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</si>
  <si>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</si>
  <si>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</si>
  <si>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</si>
  <si>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</si>
  <si>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</si>
  <si>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</si>
  <si>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</si>
  <si>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</si>
  <si>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</si>
  <si>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</si>
  <si>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</si>
  <si>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</si>
  <si>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</si>
  <si>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</si>
  <si>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</si>
  <si>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</si>
  <si>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</si>
  <si>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</si>
  <si>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</si>
  <si>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</si>
  <si>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</si>
  <si>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</si>
  <si>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</si>
  <si>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</si>
  <si>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</si>
  <si>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</si>
  <si>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</si>
  <si>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</si>
  <si>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</si>
  <si>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</si>
  <si>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</si>
  <si>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</si>
  <si>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</si>
  <si>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</si>
  <si>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</si>
  <si>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</si>
  <si>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</si>
  <si>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</si>
  <si>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</si>
  <si>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</si>
  <si>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</si>
  <si>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</si>
  <si>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</si>
  <si>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</si>
  <si>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</si>
  <si>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</si>
  <si>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</si>
  <si>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</si>
  <si>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</si>
  <si>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</si>
  <si>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</si>
  <si>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</si>
  <si>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</si>
  <si>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</si>
  <si>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</si>
  <si>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</si>
  <si>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</si>
  <si>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</si>
  <si>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</si>
  <si>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</si>
  <si>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</si>
  <si>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</si>
  <si>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</si>
  <si>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</si>
  <si>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</si>
  <si>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</si>
  <si>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</si>
  <si>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</si>
  <si>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</si>
  <si>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</si>
  <si>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</si>
  <si>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</si>
  <si>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</si>
  <si>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</si>
  <si>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</si>
  <si>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</si>
  <si>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</si>
  <si>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</si>
  <si>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</si>
  <si>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</si>
  <si>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</si>
  <si>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</si>
  <si>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</si>
  <si>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</si>
  <si>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</si>
  <si>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</si>
  <si>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</si>
  <si>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</si>
  <si>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</si>
  <si>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</si>
  <si>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</si>
  <si>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</si>
  <si>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</si>
  <si>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</si>
  <si>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</si>
  <si>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</si>
  <si>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</si>
  <si>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</si>
  <si>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</si>
  <si>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</si>
  <si>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</si>
  <si>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</si>
  <si>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</si>
  <si>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</si>
  <si>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</si>
  <si>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</si>
  <si>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</si>
  <si>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</si>
  <si>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</si>
  <si>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</si>
  <si>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</si>
  <si>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</si>
  <si>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</si>
  <si>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</si>
  <si>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</si>
  <si>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</si>
  <si>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</si>
  <si>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</si>
  <si>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</si>
  <si>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</si>
  <si>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</si>
  <si>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</si>
  <si>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</si>
  <si>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</si>
  <si>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</si>
  <si>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</si>
  <si>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</si>
  <si>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</si>
  <si>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</si>
  <si>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</si>
  <si>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</si>
  <si>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</si>
  <si>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</si>
  <si>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</si>
  <si>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</si>
  <si>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</si>
  <si>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</si>
  <si>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</si>
  <si>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</si>
  <si>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</si>
  <si>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</si>
  <si>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</si>
  <si>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</si>
  <si>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</si>
  <si>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</si>
  <si>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</si>
  <si>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</si>
  <si>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</si>
  <si>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</si>
  <si>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</si>
  <si>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</si>
  <si>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</si>
  <si>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</si>
  <si>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</si>
  <si>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</si>
  <si>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</si>
  <si>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</si>
  <si>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</si>
  <si>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</si>
  <si>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</si>
  <si>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</si>
  <si>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</si>
  <si>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</si>
  <si>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</si>
  <si>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</si>
  <si>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</si>
  <si>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</si>
  <si>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</si>
  <si>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</si>
  <si>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</si>
  <si>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</si>
  <si>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</si>
  <si>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</si>
  <si>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</si>
  <si>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</si>
  <si>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</si>
  <si>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</si>
  <si>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</si>
  <si>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</si>
  <si>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</si>
  <si>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</si>
  <si>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</si>
  <si>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</si>
  <si>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</si>
  <si>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</si>
  <si>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</si>
  <si>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</si>
  <si>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</si>
  <si>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</si>
  <si>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</si>
  <si>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</si>
  <si>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</si>
  <si>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</si>
  <si>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</si>
  <si>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</si>
  <si>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</si>
  <si>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</si>
  <si>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</si>
  <si>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</si>
  <si>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</si>
  <si>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</si>
  <si>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</si>
  <si>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</si>
  <si>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</si>
  <si>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</si>
  <si>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</si>
  <si>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</si>
  <si>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</si>
  <si>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</si>
  <si>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</si>
  <si>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</si>
  <si>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</si>
  <si>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</si>
  <si>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</si>
  <si>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</si>
  <si>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</si>
  <si>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</si>
  <si>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</si>
  <si>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</si>
  <si>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</si>
  <si>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</si>
  <si>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</si>
  <si>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</si>
  <si>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</si>
  <si>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</si>
  <si>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</si>
  <si>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</si>
  <si>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</si>
  <si>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</si>
  <si>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</si>
  <si>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</si>
  <si>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</si>
  <si>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</si>
  <si>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</si>
  <si>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</si>
  <si>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</si>
  <si>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</si>
  <si>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</si>
  <si>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</si>
  <si>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</si>
  <si>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</si>
  <si>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</si>
  <si>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</si>
  <si>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</si>
  <si>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</si>
  <si>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</si>
  <si>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</si>
  <si>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</si>
  <si>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</si>
  <si>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</si>
  <si>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</si>
  <si>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</si>
  <si>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</si>
  <si>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</si>
  <si>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</si>
  <si>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</si>
  <si>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</si>
  <si>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</si>
  <si>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</si>
  <si>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</si>
  <si>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</si>
  <si>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</si>
  <si>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</si>
  <si>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</si>
  <si>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</si>
  <si>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</si>
  <si>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</si>
  <si>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</si>
  <si>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</si>
  <si>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</si>
  <si>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</si>
  <si>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</si>
  <si>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</si>
  <si>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</si>
  <si>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</si>
  <si>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</si>
  <si>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</si>
  <si>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</si>
  <si>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</si>
  <si>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</si>
  <si>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</si>
  <si>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</si>
  <si>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</si>
  <si>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</si>
  <si>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</si>
  <si>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</si>
  <si>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</si>
  <si>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</si>
  <si>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</si>
  <si>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</si>
  <si>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</si>
  <si>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</si>
  <si>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</si>
  <si>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</si>
  <si>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</si>
  <si>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</si>
  <si>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</si>
  <si>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</si>
  <si>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</si>
  <si>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</si>
  <si>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</si>
  <si>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</si>
  <si>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</si>
  <si>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</si>
  <si>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</si>
  <si>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</si>
  <si>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</si>
  <si>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</si>
  <si>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</si>
  <si>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</si>
  <si>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</si>
  <si>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</si>
  <si>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</si>
  <si>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</si>
  <si>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</si>
  <si>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</si>
  <si>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</si>
  <si>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</si>
  <si>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</si>
  <si>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</si>
  <si>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</si>
  <si>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</si>
  <si>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</si>
  <si>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</si>
  <si>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</si>
  <si>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</si>
  <si>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</si>
  <si>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</si>
  <si>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</si>
  <si>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</si>
  <si>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</si>
  <si>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</si>
  <si>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</si>
  <si>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</si>
  <si>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</si>
  <si>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</si>
  <si>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</si>
  <si>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</si>
  <si>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</si>
  <si>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</si>
  <si>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</si>
  <si>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</si>
  <si>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</si>
  <si>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</si>
  <si>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</si>
  <si>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</si>
  <si>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</si>
  <si>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</si>
  <si>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</si>
  <si>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</si>
  <si>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</si>
  <si>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</si>
  <si>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</si>
  <si>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</si>
  <si>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</si>
  <si>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</si>
  <si>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</si>
  <si>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</si>
  <si>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</si>
  <si>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</si>
  <si>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</si>
  <si>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</si>
  <si>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</si>
  <si>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</si>
  <si>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</si>
  <si>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</si>
  <si>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</si>
  <si>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</si>
  <si>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</si>
  <si>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</si>
  <si>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</si>
  <si>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</si>
  <si>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</si>
  <si>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</si>
  <si>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</si>
  <si>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</si>
  <si>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</si>
  <si>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</si>
  <si>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</si>
  <si>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</si>
  <si>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</si>
  <si>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</si>
  <si>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</si>
  <si>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</si>
  <si>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</si>
  <si>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</si>
  <si>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</si>
  <si>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</si>
  <si>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</si>
  <si>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</si>
  <si>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</si>
  <si>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</si>
  <si>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</si>
  <si>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</si>
  <si>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</si>
  <si>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</si>
  <si>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</si>
  <si>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</si>
  <si>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</si>
  <si>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</si>
  <si>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</si>
  <si>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</si>
  <si>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</si>
  <si>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</si>
  <si>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</si>
  <si>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</si>
  <si>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</si>
  <si>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</si>
  <si>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</si>
  <si>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</si>
  <si>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</si>
  <si>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</si>
  <si>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</si>
  <si>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</si>
  <si>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</si>
  <si>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</si>
  <si>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</si>
  <si>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</si>
  <si>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</si>
  <si>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</si>
  <si>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</si>
  <si>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</si>
  <si>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</si>
  <si>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</si>
  <si>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</si>
  <si>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</si>
  <si>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</si>
  <si>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</si>
  <si>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</si>
  <si>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</si>
  <si>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</si>
  <si>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</si>
  <si>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</si>
  <si>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</si>
  <si>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</si>
  <si>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</si>
  <si>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</si>
  <si>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</si>
  <si>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</si>
  <si>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</si>
  <si>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</si>
  <si>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</si>
  <si>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</si>
  <si>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</si>
  <si>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</si>
  <si>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</si>
  <si>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</si>
  <si>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</si>
  <si>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</si>
  <si>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</si>
  <si>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</si>
  <si>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</si>
  <si>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</si>
  <si>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</si>
  <si>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</si>
  <si>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</si>
  <si>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</si>
  <si>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</si>
  <si>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</si>
  <si>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</si>
  <si>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</si>
  <si>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</si>
  <si>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</si>
  <si>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</si>
  <si>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</si>
  <si>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</si>
  <si>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</si>
  <si>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</si>
  <si>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</si>
  <si>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</si>
  <si>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</si>
  <si>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</si>
  <si>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</si>
  <si>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</si>
  <si>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</si>
  <si>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</si>
  <si>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</si>
  <si>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</si>
  <si>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</si>
  <si>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</si>
  <si>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</si>
  <si>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</si>
  <si>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</si>
  <si>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</si>
  <si>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</si>
  <si>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</si>
  <si>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</si>
  <si>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</si>
  <si>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</si>
  <si>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</si>
  <si>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</si>
  <si>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</si>
  <si>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</si>
  <si>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</si>
  <si>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</si>
  <si>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</si>
  <si>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</si>
  <si>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</si>
  <si>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</si>
  <si>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</si>
  <si>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</si>
  <si>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</si>
  <si>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</si>
  <si>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</si>
  <si>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</si>
  <si>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</si>
  <si>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</si>
  <si>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</si>
  <si>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</si>
  <si>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</si>
  <si>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</si>
  <si>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</si>
  <si>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</si>
  <si>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</si>
  <si>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</si>
  <si>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</si>
  <si>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</si>
  <si>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</si>
  <si>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</si>
  <si>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</si>
  <si>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</si>
  <si>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</si>
  <si>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</si>
  <si>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</si>
  <si>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</si>
  <si>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</si>
  <si>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</si>
  <si>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</si>
  <si>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</si>
  <si>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</si>
  <si>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</si>
  <si>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</si>
  <si>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</si>
  <si>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</si>
  <si>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</si>
  <si>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</si>
  <si>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</si>
  <si>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</si>
  <si>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</si>
  <si>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</si>
  <si>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</si>
  <si>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</si>
  <si>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</si>
  <si>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</si>
  <si>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</si>
  <si>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</si>
  <si>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</si>
  <si>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</si>
  <si>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</si>
  <si>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</si>
  <si>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</si>
  <si>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</si>
  <si>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</si>
  <si>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</si>
  <si>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</si>
  <si>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</si>
  <si>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</si>
  <si>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</si>
  <si>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</si>
  <si>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</si>
  <si>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</si>
  <si>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</si>
  <si>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</si>
  <si>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</si>
  <si>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</si>
  <si>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</si>
  <si>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</si>
  <si>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</si>
  <si>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</si>
  <si>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</si>
  <si>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</si>
  <si>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</si>
  <si>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</si>
  <si>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</si>
  <si>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</si>
  <si>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</si>
  <si>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</si>
  <si>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</si>
  <si>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</si>
  <si>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</si>
  <si>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</si>
  <si>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</si>
  <si>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</si>
  <si>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</si>
  <si>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</si>
  <si>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</si>
  <si>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</si>
  <si>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</si>
  <si>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</si>
  <si>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</si>
  <si>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</si>
  <si>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</si>
  <si>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</si>
  <si>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</si>
  <si>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</si>
  <si>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</si>
  <si>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</si>
  <si>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</si>
  <si>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</si>
  <si>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</si>
  <si>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</si>
  <si>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</si>
  <si>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</si>
  <si>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</si>
  <si>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</si>
  <si>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</si>
  <si>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</si>
  <si>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</si>
  <si>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</si>
  <si>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</si>
  <si>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</si>
  <si>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</si>
  <si>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</si>
  <si>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</si>
  <si>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</si>
  <si>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</si>
  <si>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</si>
  <si>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</si>
  <si>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</si>
  <si>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</si>
  <si>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</si>
  <si>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</si>
  <si>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</si>
  <si>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</si>
  <si>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</si>
  <si>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</si>
  <si>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</si>
  <si>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</si>
  <si>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</si>
  <si>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</si>
  <si>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</si>
  <si>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</si>
  <si>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</si>
  <si>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</si>
  <si>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</si>
  <si>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</si>
  <si>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</si>
  <si>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</si>
  <si>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</si>
  <si>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</si>
  <si>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</si>
  <si>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</si>
  <si>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</si>
  <si>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</si>
  <si>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</si>
  <si>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</si>
  <si>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</si>
  <si>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</si>
  <si>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</si>
  <si>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</si>
  <si>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</si>
  <si>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</si>
  <si>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</si>
  <si>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</si>
  <si>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</si>
  <si>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</si>
  <si>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</si>
  <si>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</si>
  <si>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</si>
  <si>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</si>
  <si>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</si>
  <si>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</si>
  <si>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</si>
  <si>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</si>
  <si>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</si>
  <si>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</si>
  <si>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</si>
  <si>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</si>
  <si>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</si>
  <si>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</si>
  <si>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</si>
  <si>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</si>
  <si>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</si>
  <si>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</si>
  <si>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</si>
  <si>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</si>
  <si>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</si>
  <si>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</si>
  <si>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</si>
  <si>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</si>
  <si>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</si>
  <si>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</si>
  <si>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</si>
  <si>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</si>
  <si>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</si>
  <si>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</si>
  <si>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</si>
  <si>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</si>
  <si>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</si>
  <si>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</si>
  <si>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</si>
  <si>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</si>
  <si>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</si>
  <si>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</si>
  <si>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</si>
  <si>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</si>
  <si>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</si>
  <si>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</si>
  <si>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</si>
  <si>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</si>
  <si>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</si>
  <si>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</si>
  <si>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</si>
  <si>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</si>
  <si>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</si>
  <si>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</si>
  <si>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</si>
  <si>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</si>
  <si>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</si>
  <si>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</si>
  <si>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</si>
  <si>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</si>
  <si>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</si>
  <si>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</si>
  <si>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</si>
  <si>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</si>
  <si>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</si>
  <si>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</si>
  <si>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</si>
  <si>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</si>
  <si>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</si>
  <si>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</si>
  <si>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</si>
  <si>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</si>
  <si>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</si>
  <si>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</si>
  <si>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</si>
  <si>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</si>
  <si>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</si>
  <si>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</si>
  <si>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</si>
  <si>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</si>
  <si>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</si>
  <si>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</si>
  <si>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</si>
  <si>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</si>
  <si>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</si>
  <si>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</si>
  <si>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</si>
  <si>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</si>
  <si>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</si>
  <si>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</si>
  <si>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</si>
  <si>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</si>
  <si>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</si>
  <si>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</si>
  <si>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</si>
  <si>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</si>
  <si>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</si>
  <si>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</si>
  <si>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</si>
  <si>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</si>
  <si>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</si>
  <si>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</si>
  <si>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</si>
  <si>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</si>
  <si>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</si>
  <si>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</si>
  <si>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</si>
  <si>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</si>
  <si>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</si>
  <si>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</si>
  <si>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</si>
  <si>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</si>
  <si>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</si>
  <si>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</si>
  <si>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</si>
  <si>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</si>
  <si>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</si>
  <si>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</si>
  <si>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</si>
  <si>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</si>
  <si>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</si>
  <si>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</si>
  <si>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</si>
  <si>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</si>
  <si>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</si>
  <si>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</si>
  <si>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</si>
  <si>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</si>
  <si>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</si>
  <si>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</si>
  <si>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</si>
  <si>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</si>
  <si>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</si>
  <si>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</si>
  <si>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</si>
  <si>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</si>
  <si>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</si>
  <si>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</si>
  <si>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</si>
  <si>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</si>
  <si>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</si>
  <si>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</si>
  <si>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</si>
  <si>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</si>
  <si>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</si>
  <si>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</si>
  <si>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</si>
  <si>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</si>
  <si>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</si>
  <si>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</si>
  <si>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</si>
  <si>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</si>
  <si>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</si>
  <si>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</si>
  <si>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</si>
  <si>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</si>
  <si>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</si>
  <si>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</si>
  <si>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</si>
  <si>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</si>
  <si>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</si>
  <si>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</si>
  <si>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</si>
  <si>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</si>
  <si>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</si>
  <si>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</si>
  <si>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</si>
  <si>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</si>
  <si>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</si>
  <si>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</si>
  <si>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</si>
  <si>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</si>
  <si>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</si>
  <si>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</si>
  <si>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</si>
  <si>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</si>
  <si>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</si>
  <si>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</si>
  <si>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</si>
  <si>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</si>
  <si>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</si>
  <si>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</si>
  <si>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</si>
  <si>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</si>
  <si>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</si>
  <si>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</si>
  <si>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</si>
  <si>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</si>
  <si>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</si>
  <si>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</si>
  <si>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</si>
  <si>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</si>
  <si>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</si>
  <si>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</si>
  <si>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</si>
  <si>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</si>
  <si>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</si>
  <si>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</si>
  <si>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</si>
  <si>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</si>
  <si>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</si>
  <si>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</si>
  <si>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</si>
  <si>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</si>
  <si>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</si>
  <si>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</si>
  <si>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</si>
  <si>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</si>
  <si>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</si>
  <si>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</si>
  <si>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</si>
  <si>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</si>
  <si>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</si>
  <si>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</si>
  <si>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</si>
  <si>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</si>
  <si>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</si>
  <si>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</si>
  <si>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</si>
  <si>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</si>
  <si>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</si>
  <si>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</si>
  <si>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</si>
  <si>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</si>
  <si>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</si>
  <si>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</si>
  <si>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</si>
  <si>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</si>
  <si>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</si>
  <si>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</si>
  <si>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</si>
  <si>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</si>
  <si>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</si>
  <si>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</si>
  <si>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</si>
  <si>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</si>
  <si>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</si>
  <si>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</si>
  <si>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</si>
  <si>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</si>
  <si>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</si>
  <si>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</si>
  <si>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</si>
  <si>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</si>
  <si>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</si>
  <si>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</si>
  <si>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</si>
  <si>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</si>
  <si>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</si>
  <si>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</si>
  <si>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</si>
  <si>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</si>
  <si>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</si>
  <si>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</si>
  <si>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</si>
  <si>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</si>
  <si>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</si>
  <si>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</si>
  <si>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</si>
  <si>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</si>
  <si>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</si>
  <si>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</si>
  <si>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</si>
  <si>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</si>
  <si>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</si>
  <si>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</si>
  <si>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</si>
  <si>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</si>
  <si>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</si>
  <si>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</si>
  <si>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</si>
  <si>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</si>
  <si>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</si>
  <si>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</si>
  <si>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</si>
  <si>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</si>
  <si>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</si>
  <si>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</si>
  <si>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</si>
  <si>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</si>
  <si>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</si>
  <si>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</si>
  <si>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</si>
  <si>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</si>
  <si>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</si>
  <si>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</si>
  <si>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</si>
  <si>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</si>
  <si>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</si>
  <si>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</si>
  <si>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</si>
  <si>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</si>
  <si>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</si>
  <si>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</si>
  <si>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</si>
  <si>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</si>
  <si>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</si>
  <si>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</si>
  <si>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</si>
  <si>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</si>
  <si>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</si>
  <si>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</si>
  <si>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</si>
  <si>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</si>
  <si>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</si>
  <si>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</si>
  <si>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</si>
  <si>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</si>
  <si>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</si>
  <si>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</si>
  <si>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</si>
  <si>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</si>
  <si>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</si>
  <si>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</si>
  <si>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</si>
  <si>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</si>
  <si>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</si>
  <si>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</si>
  <si>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</si>
  <si>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</si>
  <si>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</si>
  <si>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</si>
  <si>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</si>
  <si>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</si>
  <si>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</si>
  <si>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</si>
  <si>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</si>
  <si>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</si>
  <si>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</si>
  <si>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</si>
  <si>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</si>
  <si>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</si>
  <si>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</si>
  <si>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</si>
  <si>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</si>
  <si>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</si>
  <si>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</si>
  <si>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</si>
  <si>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</si>
  <si>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</si>
  <si>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</si>
  <si>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</si>
  <si>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</si>
  <si>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</si>
  <si>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</si>
  <si>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</si>
  <si>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</si>
  <si>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</si>
  <si>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</si>
  <si>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</si>
  <si>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</si>
  <si>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</si>
  <si>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</si>
  <si>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</si>
  <si>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</si>
  <si>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</si>
  <si>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</si>
  <si>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</si>
  <si>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</si>
  <si>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</si>
  <si>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</si>
  <si>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</si>
  <si>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</si>
  <si>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</si>
  <si>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</si>
  <si>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</si>
  <si>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</si>
  <si>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</si>
  <si>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</si>
  <si>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</si>
  <si>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</si>
  <si>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</si>
  <si>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</si>
  <si>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</si>
  <si>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</si>
  <si>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</si>
  <si>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</si>
  <si>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</si>
  <si>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</si>
  <si>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</si>
  <si>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</si>
  <si>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</si>
  <si>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</si>
  <si>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</si>
  <si>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</si>
  <si>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</si>
  <si>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</si>
  <si>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</si>
  <si>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</si>
  <si>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</si>
  <si>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</si>
  <si>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</si>
  <si>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</si>
  <si>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</si>
  <si>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</si>
  <si>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</si>
  <si>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</si>
  <si>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</si>
  <si>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</si>
  <si>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</si>
  <si>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</si>
  <si>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</si>
  <si>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</si>
  <si>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</si>
  <si>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</si>
  <si>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</si>
  <si>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</si>
  <si>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</si>
  <si>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</si>
  <si>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</si>
  <si>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</si>
  <si>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</si>
  <si>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</si>
  <si>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</si>
  <si>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</si>
  <si>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</si>
  <si>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</si>
  <si>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</si>
  <si>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</si>
  <si>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</si>
  <si>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</si>
  <si>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</si>
  <si>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</si>
  <si>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</si>
  <si>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</si>
  <si>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</si>
  <si>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</si>
  <si>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</si>
  <si>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</si>
  <si>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</si>
  <si>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</si>
  <si>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</si>
  <si>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</si>
  <si>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</si>
  <si>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</si>
  <si>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</si>
  <si>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</si>
  <si>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</si>
  <si>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</si>
  <si>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</si>
  <si>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</si>
  <si>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</si>
  <si>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</si>
  <si>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</si>
  <si>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</si>
  <si>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</si>
  <si>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</si>
  <si>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</si>
  <si>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</si>
  <si>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</si>
  <si>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</si>
  <si>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</si>
  <si>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</si>
  <si>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</si>
  <si>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</si>
  <si>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</si>
  <si>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</si>
  <si>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</si>
  <si>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</si>
  <si>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</si>
  <si>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</si>
  <si>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</si>
  <si>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</si>
  <si>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</si>
  <si>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</si>
  <si>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</si>
  <si>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</si>
  <si>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</si>
  <si>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</si>
  <si>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</si>
  <si>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</si>
  <si>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</si>
  <si>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</si>
  <si>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</si>
  <si>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</si>
  <si>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</si>
  <si>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</si>
  <si>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</si>
  <si>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</si>
  <si>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</si>
  <si>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</si>
  <si>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</si>
  <si>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</si>
  <si>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</si>
  <si>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</si>
  <si>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</si>
  <si>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</si>
  <si>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</si>
  <si>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</si>
  <si>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</si>
  <si>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</si>
  <si>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</si>
  <si>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</si>
  <si>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</si>
  <si>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</si>
  <si>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</si>
  <si>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</si>
  <si>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</si>
  <si>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</si>
  <si>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</si>
  <si>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</si>
  <si>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</si>
  <si>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</si>
  <si>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</si>
  <si>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</si>
  <si>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</si>
  <si>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</si>
  <si>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</si>
  <si>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</si>
  <si>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</si>
  <si>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</si>
  <si>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</si>
  <si>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</si>
  <si>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</si>
  <si>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</si>
  <si>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</si>
  <si>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</si>
  <si>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</si>
  <si>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</si>
  <si>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</si>
  <si>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</si>
  <si>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</si>
  <si>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</si>
  <si>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</si>
  <si>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</si>
  <si>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</si>
  <si>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</si>
  <si>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</si>
  <si>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</si>
  <si>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</si>
  <si>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</si>
  <si>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</si>
  <si>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</si>
  <si>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</si>
  <si>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</si>
  <si>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</si>
  <si>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</si>
  <si>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</si>
  <si>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</si>
  <si>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</si>
  <si>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</si>
  <si>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</si>
  <si>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</si>
  <si>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</si>
  <si>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</si>
  <si>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</si>
  <si>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</si>
  <si>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</si>
  <si>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</si>
  <si>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</si>
  <si>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</si>
  <si>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</si>
  <si>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</si>
  <si>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</si>
  <si>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</si>
  <si>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</si>
  <si>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</si>
  <si>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</si>
  <si>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</si>
  <si>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</si>
  <si>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</si>
  <si>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</si>
  <si>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</si>
  <si>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</si>
  <si>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</si>
  <si>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</si>
  <si>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</si>
  <si>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</si>
  <si>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</si>
  <si>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</si>
  <si>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</si>
  <si>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</si>
  <si>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</si>
  <si>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</si>
  <si>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</si>
  <si>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</si>
  <si>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</si>
  <si>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</si>
  <si>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</si>
  <si>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</si>
  <si>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</si>
  <si>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</si>
  <si>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</si>
  <si>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</si>
  <si>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</si>
  <si>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</si>
  <si>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</si>
  <si>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</si>
  <si>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</si>
  <si>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</si>
  <si>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</si>
  <si>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</si>
  <si>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</si>
  <si>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</si>
  <si>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</si>
  <si>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</si>
  <si>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</si>
  <si>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</si>
  <si>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</si>
  <si>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</si>
  <si>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</si>
  <si>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</si>
  <si>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</si>
  <si>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</si>
  <si>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</si>
  <si>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</si>
  <si>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</si>
  <si>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</si>
  <si>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</si>
  <si>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</si>
  <si>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</si>
  <si>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</si>
  <si>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</si>
  <si>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</si>
  <si>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</si>
  <si>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</si>
  <si>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</si>
  <si>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</si>
  <si>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</si>
  <si>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</si>
  <si>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</si>
  <si>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</si>
  <si>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</si>
  <si>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</si>
  <si>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</si>
  <si>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</si>
  <si>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</si>
  <si>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</si>
  <si>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</si>
  <si>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</si>
  <si>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</si>
  <si>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</si>
  <si>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</si>
  <si>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</si>
  <si>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</si>
  <si>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</si>
  <si>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</si>
  <si>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</si>
  <si>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</si>
  <si>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</si>
  <si>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</si>
  <si>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</si>
  <si>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</si>
  <si>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</si>
  <si>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</si>
  <si>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</si>
  <si>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</si>
  <si>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</si>
  <si>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</si>
  <si>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</si>
  <si>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</si>
  <si>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</si>
  <si>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</si>
  <si>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</si>
  <si>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</si>
  <si>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</si>
  <si>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</si>
  <si>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</si>
  <si>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</si>
  <si>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</si>
  <si>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</si>
  <si>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</si>
  <si>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</si>
  <si>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</si>
  <si>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</si>
  <si>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</si>
  <si>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</si>
  <si>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</si>
  <si>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</si>
  <si>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</si>
  <si>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</si>
  <si>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</si>
  <si>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</si>
  <si>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</si>
  <si>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</si>
  <si>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</si>
  <si>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</si>
  <si>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</si>
  <si>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</si>
  <si>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</si>
  <si>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</si>
  <si>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</si>
  <si>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</si>
  <si>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</si>
  <si>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</si>
  <si>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</si>
  <si>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</si>
  <si>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</si>
  <si>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</si>
  <si>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</si>
  <si>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</si>
  <si>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</si>
  <si>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</si>
  <si>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</si>
  <si>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</si>
  <si>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</si>
  <si>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</si>
  <si>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</si>
  <si>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</si>
  <si>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</si>
  <si>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</si>
  <si>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</si>
  <si>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</si>
  <si>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</si>
  <si>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</si>
  <si>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</si>
  <si>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</si>
  <si>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</si>
  <si>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</si>
  <si>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</si>
  <si>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</si>
  <si>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</si>
  <si>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</si>
  <si>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</si>
  <si>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</si>
  <si>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</si>
  <si>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</si>
  <si>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</si>
  <si>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</si>
  <si>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</si>
  <si>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</si>
  <si>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</si>
  <si>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</si>
  <si>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</si>
  <si>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</si>
  <si>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</si>
  <si>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</si>
  <si>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</si>
  <si>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</si>
  <si>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</si>
  <si>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</si>
  <si>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</si>
  <si>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</si>
  <si>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</si>
  <si>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</si>
  <si>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</si>
  <si>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</si>
  <si>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</si>
  <si>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</si>
  <si>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</si>
  <si>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</si>
  <si>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</si>
  <si>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</si>
  <si>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</si>
  <si>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</si>
  <si>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</si>
  <si>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</si>
  <si>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</si>
  <si>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</si>
  <si>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</si>
  <si>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</si>
  <si>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</si>
  <si>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</si>
  <si>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</si>
  <si>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</si>
  <si>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</si>
  <si>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</si>
  <si>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</si>
  <si>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</si>
  <si>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</si>
  <si>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</si>
  <si>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</si>
  <si>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</si>
  <si>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</si>
  <si>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</si>
  <si>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</si>
  <si>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</si>
  <si>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</si>
  <si>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</si>
  <si>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</si>
  <si>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</si>
  <si>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</si>
  <si>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</si>
  <si>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</si>
  <si>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</si>
  <si>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</si>
  <si>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</si>
  <si>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</si>
  <si>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</si>
  <si>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</si>
  <si>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</si>
  <si>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</si>
  <si>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</si>
  <si>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</si>
  <si>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</si>
  <si>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</si>
  <si>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</si>
  <si>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</si>
  <si>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</si>
  <si>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</si>
  <si>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</si>
  <si>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</si>
  <si>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</si>
  <si>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</si>
  <si>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</si>
  <si>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</si>
  <si>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</si>
  <si>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</si>
  <si>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</si>
  <si>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</si>
  <si>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</si>
  <si>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</si>
  <si>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</si>
  <si>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</si>
  <si>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</si>
  <si>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</si>
  <si>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</si>
  <si>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</si>
  <si>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</si>
  <si>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</si>
  <si>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</si>
  <si>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</si>
  <si>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</si>
  <si>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</si>
  <si>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</si>
  <si>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</si>
  <si>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</si>
  <si>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</si>
  <si>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</si>
  <si>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</si>
  <si>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</si>
  <si>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</si>
  <si>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</si>
  <si>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</si>
  <si>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</si>
  <si>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</si>
  <si>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</si>
  <si>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</si>
  <si>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</si>
  <si>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</si>
  <si>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</si>
  <si>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</si>
  <si>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</si>
  <si>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</si>
  <si>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</si>
  <si>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</si>
  <si>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</si>
  <si>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</si>
  <si>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</si>
  <si>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</si>
  <si>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</si>
  <si>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</si>
  <si>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</si>
  <si>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</si>
  <si>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</si>
  <si>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</si>
  <si>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</si>
  <si>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</si>
  <si>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</si>
  <si>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</si>
  <si>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</si>
  <si>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</si>
  <si>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</si>
  <si>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</si>
  <si>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</si>
  <si>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</si>
  <si>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</si>
  <si>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</si>
  <si>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</si>
  <si>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</si>
  <si>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</si>
  <si>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</si>
  <si>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</si>
  <si>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</si>
  <si>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</si>
  <si>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</si>
  <si>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</si>
  <si>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</si>
  <si>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</si>
  <si>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</si>
  <si>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</si>
  <si>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</si>
  <si>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</si>
  <si>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</si>
  <si>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</si>
  <si>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</si>
  <si>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</si>
  <si>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</si>
  <si>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</si>
  <si>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</si>
  <si>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</si>
  <si>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</si>
  <si>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</si>
  <si>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</si>
  <si>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</si>
  <si>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</si>
  <si>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</si>
  <si>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</si>
  <si>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</si>
  <si>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</si>
  <si>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</si>
  <si>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</si>
  <si>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</si>
  <si>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</si>
  <si>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</si>
  <si>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</si>
  <si>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</si>
  <si>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</si>
  <si>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</si>
  <si>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</si>
  <si>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</si>
  <si>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</si>
  <si>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</si>
  <si>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</si>
  <si>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</si>
  <si>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</si>
  <si>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</si>
  <si>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</si>
  <si>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</si>
  <si>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</si>
  <si>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</si>
  <si>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</si>
  <si>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</si>
  <si>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</si>
  <si>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</si>
  <si>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</si>
  <si>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</si>
  <si>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</si>
  <si>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</si>
  <si>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</si>
  <si>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</si>
  <si>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</si>
  <si>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</si>
  <si>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</si>
  <si>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</si>
  <si>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</si>
  <si>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</si>
  <si>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</si>
  <si>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</si>
  <si>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</si>
  <si>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</si>
  <si>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</si>
  <si>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</si>
  <si>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</si>
  <si>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</si>
  <si>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</si>
  <si>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</si>
  <si>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</si>
  <si>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</si>
  <si>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</si>
  <si>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</si>
  <si>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</si>
  <si>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</si>
  <si>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</si>
  <si>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</si>
  <si>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</si>
  <si>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</si>
  <si>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</si>
  <si>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</si>
  <si>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</si>
  <si>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</si>
  <si>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</si>
  <si>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</si>
  <si>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</si>
  <si>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</si>
  <si>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</si>
  <si>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</si>
  <si>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</si>
  <si>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</si>
  <si>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</si>
  <si>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</si>
  <si>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</si>
  <si>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</si>
  <si>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</si>
  <si>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</si>
  <si>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</si>
  <si>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</si>
  <si>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</si>
  <si>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</si>
  <si>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</si>
  <si>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</si>
  <si>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</si>
  <si>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</si>
  <si>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</si>
  <si>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</si>
  <si>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</si>
  <si>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</si>
  <si>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</si>
  <si>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</si>
  <si>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</si>
  <si>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</si>
  <si>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</si>
  <si>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</si>
  <si>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</si>
  <si>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</si>
  <si>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</si>
  <si>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</si>
  <si>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</si>
  <si>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</si>
  <si>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</si>
  <si>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</si>
  <si>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</si>
  <si>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</si>
  <si>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</si>
  <si>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</si>
  <si>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</si>
  <si>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</si>
  <si>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</si>
  <si>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</si>
  <si>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</si>
  <si>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</si>
  <si>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</si>
  <si>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</si>
  <si>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</si>
  <si>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</si>
  <si>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</si>
  <si>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</si>
  <si>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</si>
  <si>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</si>
  <si>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</si>
  <si>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</si>
  <si>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</si>
  <si>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</si>
  <si>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</si>
  <si>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</si>
  <si>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</si>
  <si>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</si>
  <si>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</si>
  <si>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</si>
  <si>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</si>
  <si>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</si>
  <si>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</si>
  <si>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</si>
  <si>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</si>
  <si>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</si>
  <si>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</si>
  <si>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</si>
  <si>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</si>
  <si>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</si>
  <si>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</si>
  <si>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</si>
  <si>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</si>
  <si>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</si>
  <si>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</si>
  <si>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</si>
  <si>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</si>
  <si>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</si>
  <si>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</si>
  <si>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</si>
  <si>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</si>
  <si>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</si>
  <si>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</si>
  <si>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</si>
  <si>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</si>
  <si>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</si>
  <si>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</si>
  <si>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</si>
  <si>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</si>
  <si>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</si>
  <si>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</si>
  <si>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</si>
  <si>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</si>
  <si>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</si>
  <si>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</si>
  <si>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</si>
  <si>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</si>
  <si>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</si>
  <si>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</si>
  <si>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</si>
  <si>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</si>
  <si>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</si>
  <si>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</si>
  <si>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</si>
  <si>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</si>
  <si>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</si>
  <si>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</si>
  <si>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</si>
  <si>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</si>
  <si>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</si>
  <si>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</si>
  <si>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</si>
  <si>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</si>
  <si>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</si>
  <si>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</si>
  <si>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</si>
  <si>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</si>
  <si>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</si>
  <si>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</si>
  <si>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</si>
  <si>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</si>
  <si>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</si>
  <si>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</si>
  <si>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</si>
  <si>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</si>
  <si>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</si>
  <si>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</si>
  <si>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</si>
  <si>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</si>
  <si>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</si>
  <si>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</si>
  <si>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</si>
  <si>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</si>
  <si>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</si>
  <si>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</si>
  <si>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</si>
  <si>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</si>
  <si>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</si>
  <si>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</si>
  <si>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</si>
  <si>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</si>
  <si>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</si>
  <si>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</si>
  <si>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</si>
  <si>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</si>
  <si>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</si>
  <si>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</si>
  <si>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</si>
  <si>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</si>
  <si>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</si>
  <si>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</si>
  <si>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</si>
  <si>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</si>
  <si>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</si>
  <si>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</si>
  <si>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</si>
  <si>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</si>
  <si>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</si>
  <si>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</si>
  <si>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</si>
  <si>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</si>
  <si>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</si>
  <si>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</si>
  <si>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</si>
  <si>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</si>
  <si>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</si>
  <si>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</si>
  <si>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</si>
  <si>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</si>
  <si>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</si>
  <si>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</si>
  <si>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</si>
  <si>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</si>
  <si>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</si>
  <si>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</si>
  <si>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</si>
  <si>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</si>
  <si>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</si>
  <si>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</si>
  <si>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</si>
  <si>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</si>
  <si>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</si>
  <si>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</si>
  <si>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</si>
  <si>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</si>
  <si>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</si>
  <si>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</si>
  <si>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</si>
  <si>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</si>
  <si>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</si>
  <si>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</si>
  <si>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</si>
  <si>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</si>
  <si>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</si>
  <si>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</si>
  <si>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</si>
  <si>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</si>
  <si>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</si>
  <si>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</si>
  <si>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</si>
  <si>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</si>
  <si>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</si>
  <si>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</si>
  <si>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</si>
  <si>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</si>
  <si>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</si>
  <si>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</si>
  <si>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</si>
  <si>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</si>
  <si>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</si>
  <si>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</si>
  <si>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</si>
  <si>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</si>
  <si>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</si>
  <si>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</si>
  <si>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</si>
  <si>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</si>
  <si>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</si>
  <si>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</si>
  <si>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</si>
  <si>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</si>
  <si>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</si>
  <si>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</si>
  <si>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</si>
  <si>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</si>
  <si>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</si>
  <si>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</si>
  <si>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</si>
  <si>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</si>
  <si>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</si>
  <si>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</si>
  <si>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</si>
  <si>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</si>
  <si>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</si>
  <si>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</si>
  <si>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</si>
  <si>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</si>
  <si>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</si>
  <si>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</si>
  <si>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</si>
  <si>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</si>
  <si>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</si>
  <si>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</si>
  <si>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</si>
  <si>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</si>
  <si>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</si>
  <si>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</si>
  <si>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</si>
  <si>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</si>
  <si>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</si>
  <si>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</si>
  <si>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</si>
  <si>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</si>
  <si>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</si>
  <si>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</si>
  <si>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</si>
  <si>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</si>
  <si>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</si>
  <si>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</si>
  <si>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</si>
  <si>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</si>
  <si>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</si>
  <si>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</si>
  <si>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</si>
  <si>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</si>
  <si>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</si>
  <si>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</si>
  <si>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</si>
  <si>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</si>
  <si>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</si>
  <si>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</si>
  <si>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</si>
  <si>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</si>
  <si>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</si>
  <si>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</si>
  <si>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</si>
  <si>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</si>
  <si>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</si>
  <si>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</si>
  <si>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</si>
  <si>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</si>
  <si>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</si>
  <si>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</si>
  <si>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</si>
  <si>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</si>
  <si>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</si>
  <si>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</si>
  <si>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</si>
  <si>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</si>
  <si>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</si>
  <si>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</si>
  <si>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</si>
  <si>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</si>
  <si>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</si>
  <si>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</si>
  <si>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</si>
  <si>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</si>
  <si>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</si>
  <si>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</si>
  <si>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</si>
  <si>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</si>
  <si>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</si>
  <si>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</si>
  <si>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</si>
  <si>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</si>
  <si>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</si>
  <si>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</si>
  <si>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</si>
  <si>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</si>
  <si>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</si>
  <si>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</si>
  <si>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</si>
  <si>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</si>
  <si>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</si>
  <si>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</si>
  <si>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</si>
  <si>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</si>
  <si>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</si>
  <si>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</si>
  <si>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</si>
  <si>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</si>
  <si>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</si>
  <si>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</si>
  <si>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</si>
  <si>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</si>
  <si>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</si>
  <si>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</si>
  <si>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</si>
  <si>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</si>
  <si>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</si>
  <si>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</si>
  <si>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</si>
  <si>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</si>
  <si>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</si>
  <si>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</si>
  <si>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</si>
  <si>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</si>
  <si>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</si>
  <si>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</si>
  <si>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</si>
  <si>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</si>
  <si>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</si>
  <si>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</si>
  <si>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</si>
  <si>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</si>
  <si>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</si>
  <si>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</si>
  <si>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</si>
  <si>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</si>
  <si>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</si>
  <si>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</si>
  <si>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</si>
  <si>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</si>
  <si>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</si>
  <si>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</si>
  <si>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</si>
  <si>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</si>
  <si>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</si>
  <si>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</si>
  <si>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</si>
  <si>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</si>
  <si>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</si>
  <si>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</si>
  <si>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</si>
  <si>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</si>
  <si>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</si>
  <si>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</si>
  <si>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</si>
  <si>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</si>
  <si>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</si>
  <si>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</si>
  <si>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</si>
  <si>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</si>
  <si>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</si>
  <si>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</si>
  <si>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</si>
  <si>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</si>
  <si>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</si>
  <si>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</si>
  <si>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</si>
  <si>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</si>
  <si>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</si>
  <si>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</si>
  <si>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</si>
  <si>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</si>
  <si>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</si>
  <si>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</si>
  <si>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</si>
  <si>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</si>
  <si>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</si>
  <si>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</si>
  <si>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</si>
  <si>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</si>
  <si>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</si>
  <si>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</si>
  <si>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</si>
  <si>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</si>
  <si>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</si>
  <si>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</si>
  <si>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</si>
  <si>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</si>
  <si>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</si>
  <si>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</si>
  <si>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</si>
  <si>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</si>
  <si>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</si>
  <si>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</si>
  <si>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</si>
  <si>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</si>
  <si>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</si>
  <si>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</si>
  <si>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</si>
  <si>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</si>
  <si>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</si>
  <si>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</si>
  <si>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</si>
  <si>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</si>
  <si>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</si>
  <si>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</si>
  <si>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</si>
  <si>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</si>
  <si>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</si>
  <si>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</si>
  <si>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</si>
  <si>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</si>
  <si>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</si>
  <si>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</si>
  <si>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</si>
  <si>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</si>
  <si>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</si>
  <si>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</si>
  <si>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</si>
  <si>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</si>
  <si>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</si>
  <si>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</si>
  <si>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</si>
  <si>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</si>
  <si>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</si>
  <si>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</si>
  <si>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</si>
  <si>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</si>
  <si>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</si>
  <si>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</si>
  <si>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</si>
  <si>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</si>
  <si>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</si>
  <si>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</si>
  <si>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</si>
  <si>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</si>
  <si>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</si>
  <si>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</si>
  <si>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</si>
  <si>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</si>
  <si>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</si>
  <si>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</si>
  <si>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</si>
  <si>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</si>
  <si>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</si>
  <si>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</si>
  <si>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</si>
  <si>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</si>
  <si>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</si>
  <si>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</si>
  <si>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</si>
  <si>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</si>
  <si>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</si>
  <si>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</si>
  <si>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</si>
  <si>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</si>
  <si>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</si>
  <si>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</si>
  <si>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</si>
  <si>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</si>
  <si>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</si>
  <si>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</si>
  <si>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</si>
  <si>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</si>
  <si>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</si>
  <si>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</si>
  <si>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</si>
  <si>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</si>
  <si>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</si>
  <si>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</si>
  <si>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</si>
  <si>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</si>
  <si>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</si>
  <si>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</si>
  <si>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</si>
  <si>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</si>
  <si>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</si>
  <si>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</si>
  <si>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</si>
  <si>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</si>
  <si>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</si>
  <si>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</si>
  <si>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</si>
  <si>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</si>
  <si>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</si>
  <si>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</si>
  <si>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</si>
  <si>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</si>
  <si>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</si>
  <si>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</si>
  <si>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</si>
  <si>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</si>
  <si>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</si>
  <si>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</si>
  <si>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</si>
  <si>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</si>
  <si>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</si>
  <si>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</si>
  <si>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</si>
  <si>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</si>
  <si>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</si>
  <si>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</si>
  <si>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</si>
  <si>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</si>
  <si>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</si>
  <si>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</si>
  <si>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</si>
  <si>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</si>
  <si>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</si>
  <si>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</si>
  <si>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</si>
  <si>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</si>
  <si>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</si>
  <si>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</si>
  <si>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</si>
  <si>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</si>
  <si>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</si>
  <si>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</si>
  <si>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</si>
  <si>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</si>
  <si>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</si>
  <si>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</si>
  <si>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</si>
  <si>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</si>
  <si>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</si>
  <si>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</si>
  <si>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</si>
  <si>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</si>
  <si>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</si>
  <si>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</si>
  <si>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</si>
  <si>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</si>
  <si>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</si>
  <si>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</si>
  <si>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</si>
  <si>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</si>
  <si>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</si>
  <si>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</si>
  <si>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</si>
  <si>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</si>
  <si>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</si>
  <si>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</si>
  <si>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</si>
  <si>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</si>
  <si>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</si>
  <si>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</si>
  <si>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</si>
  <si>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</si>
  <si>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</si>
  <si>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</si>
  <si>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</si>
  <si>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</si>
  <si>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</si>
  <si>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</si>
  <si>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</si>
  <si>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</si>
  <si>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</si>
  <si>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</si>
  <si>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</si>
  <si>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</si>
  <si>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</si>
  <si>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</si>
  <si>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</si>
  <si>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</si>
  <si>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</si>
  <si>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</si>
  <si>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</si>
  <si>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</si>
  <si>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</si>
  <si>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</si>
  <si>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</si>
  <si>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</si>
  <si>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</si>
  <si>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</si>
  <si>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</si>
  <si>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</si>
  <si>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</si>
  <si>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</si>
  <si>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</si>
  <si>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</si>
  <si>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</si>
  <si>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</si>
  <si>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</si>
  <si>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</si>
  <si>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</si>
  <si>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</si>
  <si>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</si>
  <si>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</si>
  <si>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</si>
  <si>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</si>
  <si>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</si>
  <si>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</si>
  <si>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</si>
  <si>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</si>
  <si>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</si>
  <si>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</si>
  <si>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</si>
  <si>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</si>
  <si>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</si>
  <si>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</si>
  <si>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</si>
  <si>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</si>
  <si>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</si>
  <si>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</si>
  <si>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</si>
  <si>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</si>
  <si>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</si>
  <si>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</si>
  <si>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</si>
  <si>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</si>
  <si>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</si>
  <si>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</si>
  <si>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</si>
  <si>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</si>
  <si>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</si>
  <si>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</si>
  <si>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</si>
  <si>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</si>
  <si>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</si>
  <si>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</si>
  <si>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</si>
  <si>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</si>
  <si>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</si>
  <si>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</si>
  <si>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</si>
  <si>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</si>
  <si>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</si>
  <si>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</si>
  <si>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</si>
  <si>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</si>
  <si>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</si>
  <si>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</si>
  <si>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</si>
  <si>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</si>
  <si>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</si>
  <si>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</si>
  <si>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</si>
  <si>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</si>
  <si>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</si>
  <si>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</si>
  <si>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</si>
  <si>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</si>
  <si>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</si>
  <si>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</si>
  <si>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</si>
  <si>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</si>
  <si>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</si>
  <si>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</si>
  <si>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</si>
  <si>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</si>
  <si>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</si>
  <si>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</si>
  <si>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</si>
  <si>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</si>
  <si>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</si>
  <si>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</si>
  <si>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</si>
  <si>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</si>
  <si>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</si>
  <si>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</si>
  <si>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</si>
  <si>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</si>
  <si>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</si>
  <si>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</si>
  <si>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</si>
  <si>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</si>
  <si>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</si>
  <si>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</si>
  <si>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</si>
  <si>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</si>
  <si>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</si>
  <si>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</si>
  <si>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</si>
  <si>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</si>
  <si>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</si>
  <si>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</si>
  <si>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</si>
  <si>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</si>
  <si>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</si>
  <si>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</si>
  <si>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</si>
  <si>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</si>
  <si>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</si>
  <si>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</si>
  <si>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</si>
  <si>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</si>
  <si>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</si>
  <si>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</si>
  <si>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</si>
  <si>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</si>
  <si>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</si>
  <si>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</si>
  <si>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</si>
  <si>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</si>
  <si>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</si>
  <si>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</si>
  <si>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</si>
  <si>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</si>
  <si>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</si>
  <si>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</si>
  <si>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</si>
  <si>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</si>
  <si>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</si>
  <si>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</si>
  <si>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</si>
  <si>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</si>
  <si>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</si>
  <si>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</si>
  <si>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</si>
  <si>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</si>
  <si>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</si>
  <si>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</si>
  <si>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</si>
  <si>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</si>
  <si>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</si>
  <si>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</si>
  <si>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</si>
  <si>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</si>
  <si>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</si>
  <si>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</si>
  <si>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</si>
  <si>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</si>
  <si>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</si>
  <si>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</si>
  <si>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</si>
  <si>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</si>
  <si>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</si>
  <si>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</si>
  <si>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</si>
  <si>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</si>
  <si>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</si>
  <si>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</si>
  <si>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</si>
  <si>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</si>
  <si>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</si>
  <si>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</si>
  <si>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</si>
  <si>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</si>
  <si>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</si>
  <si>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</si>
  <si>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</si>
  <si>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</si>
  <si>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</si>
  <si>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</si>
  <si>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</si>
  <si>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</si>
  <si>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</si>
  <si>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</si>
  <si>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</si>
  <si>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</si>
  <si>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</si>
  <si>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</si>
  <si>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</si>
  <si>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</si>
  <si>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</si>
  <si>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</si>
  <si>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</si>
  <si>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</si>
  <si>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</si>
  <si>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</si>
  <si>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</si>
  <si>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</si>
  <si>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</si>
  <si>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</si>
  <si>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</si>
  <si>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</si>
  <si>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</si>
  <si>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</si>
  <si>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</si>
  <si>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</si>
  <si>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</si>
  <si>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</si>
  <si>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</si>
  <si>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</si>
  <si>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</si>
  <si>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</si>
  <si>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</si>
  <si>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</si>
  <si>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</si>
  <si>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</si>
  <si>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</si>
  <si>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</si>
  <si>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</si>
  <si>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</si>
  <si>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</si>
  <si>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</si>
  <si>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</si>
  <si>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</si>
  <si>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</si>
  <si>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</si>
  <si>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</si>
  <si>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</si>
  <si>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</si>
  <si>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</si>
  <si>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</si>
  <si>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</si>
  <si>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</si>
  <si>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</si>
  <si>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</si>
  <si>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</si>
  <si>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</si>
  <si>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</si>
  <si>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</si>
  <si>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</si>
  <si>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</si>
  <si>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</si>
  <si>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</si>
  <si>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</si>
  <si>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</si>
  <si>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</si>
  <si>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</si>
  <si>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</si>
  <si>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</si>
  <si>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</si>
  <si>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</si>
  <si>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</si>
  <si>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</si>
  <si>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</si>
  <si>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</si>
  <si>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</si>
  <si>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</si>
  <si>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</si>
  <si>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</si>
  <si>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</si>
  <si>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</si>
  <si>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</si>
  <si>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</si>
  <si>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</si>
  <si>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</si>
  <si>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</si>
  <si>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</si>
  <si>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</si>
  <si>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</si>
  <si>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</si>
  <si>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</si>
  <si>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</si>
  <si>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</si>
  <si>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</si>
  <si>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</si>
  <si>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</si>
  <si>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</si>
  <si>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</si>
  <si>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</si>
  <si>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</si>
  <si>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</si>
  <si>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</si>
  <si>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</si>
  <si>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</si>
  <si>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</si>
  <si>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</si>
  <si>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</si>
  <si>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</si>
  <si>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</si>
  <si>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</si>
  <si>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</si>
  <si>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</si>
  <si>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</si>
  <si>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</si>
  <si>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</si>
  <si>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</si>
  <si>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</si>
  <si>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</si>
  <si>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</si>
  <si>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</si>
  <si>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</si>
  <si>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</si>
  <si>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</si>
  <si>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</si>
  <si>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</si>
  <si>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</si>
  <si>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</si>
  <si>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</si>
  <si>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</si>
  <si>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</si>
  <si>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</si>
  <si>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</si>
  <si>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</si>
  <si>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</si>
  <si>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</si>
  <si>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</si>
  <si>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</si>
  <si>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</si>
  <si>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</si>
  <si>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</si>
  <si>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</si>
  <si>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</si>
  <si>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</si>
  <si>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</si>
  <si>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</si>
  <si>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</si>
  <si>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</si>
  <si>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</si>
  <si>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</si>
  <si>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</si>
  <si>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</si>
  <si>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</si>
  <si>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</si>
  <si>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</si>
  <si>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</si>
  <si>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</si>
  <si>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</si>
  <si>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</si>
  <si>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</si>
  <si>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</si>
  <si>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</si>
  <si>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</si>
  <si>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</si>
  <si>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</si>
  <si>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</si>
  <si>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</si>
  <si>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</si>
  <si>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</si>
  <si>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</si>
  <si>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</si>
  <si>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</si>
  <si>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</si>
  <si>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</si>
  <si>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</si>
  <si>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</si>
  <si>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</si>
  <si>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</si>
  <si>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</si>
  <si>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</si>
  <si>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</si>
  <si>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</si>
  <si>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</si>
  <si>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</si>
  <si>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</si>
  <si>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</si>
  <si>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</si>
  <si>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</si>
  <si>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</si>
  <si>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</si>
  <si>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</si>
  <si>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</si>
  <si>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</si>
  <si>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</si>
  <si>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</si>
  <si>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</si>
  <si>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</si>
  <si>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</si>
  <si>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</si>
  <si>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</si>
  <si>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</si>
  <si>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</si>
  <si>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</si>
  <si>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</si>
  <si>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</si>
  <si>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</si>
  <si>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</si>
  <si>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</si>
  <si>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</si>
  <si>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</si>
  <si>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</si>
  <si>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</si>
  <si>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</si>
  <si>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</si>
  <si>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</si>
  <si>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</si>
  <si>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</si>
  <si>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</si>
  <si>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</si>
  <si>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</si>
  <si>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</si>
  <si>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</si>
  <si>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</si>
  <si>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</si>
  <si>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</si>
  <si>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</si>
  <si>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</si>
  <si>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</si>
  <si>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</si>
  <si>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</si>
  <si>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</si>
  <si>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</si>
  <si>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</si>
  <si>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</si>
  <si>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</si>
  <si>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</si>
  <si>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</si>
  <si>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</si>
  <si>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</si>
  <si>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</si>
  <si>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</si>
  <si>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</si>
  <si>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</si>
  <si>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</si>
  <si>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</si>
  <si>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</si>
  <si>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</si>
  <si>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</si>
  <si>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</si>
  <si>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</si>
  <si>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</si>
  <si>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</si>
  <si>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</si>
  <si>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</si>
  <si>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</si>
  <si>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</si>
  <si>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</si>
  <si>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</si>
  <si>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</si>
  <si>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</si>
  <si>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</si>
  <si>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</si>
  <si>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</si>
  <si>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</si>
  <si>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</si>
  <si>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</si>
  <si>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</si>
  <si>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</si>
  <si>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</si>
  <si>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</si>
  <si>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</si>
  <si>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</si>
  <si>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</si>
  <si>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</si>
  <si>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</si>
  <si>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</si>
  <si>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</si>
  <si>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</si>
  <si>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</si>
  <si>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</si>
  <si>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</si>
  <si>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</si>
  <si>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</si>
  <si>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</si>
  <si>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</si>
  <si>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</si>
  <si>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</si>
  <si>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</si>
  <si>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</si>
  <si>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</si>
  <si>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</si>
  <si>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</si>
  <si>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</si>
  <si>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</si>
  <si>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</si>
  <si>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</si>
  <si>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</si>
  <si>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</si>
  <si>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</si>
  <si>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</si>
  <si>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</si>
  <si>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</si>
  <si>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</si>
  <si>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</si>
  <si>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</si>
  <si>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</si>
  <si>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</si>
  <si>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</si>
  <si>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</si>
  <si>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</si>
  <si>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</si>
  <si>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</si>
  <si>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</si>
  <si>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</si>
  <si>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</si>
  <si>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</si>
  <si>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</si>
  <si>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</si>
  <si>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</si>
  <si>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</si>
  <si>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</si>
  <si>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</si>
  <si>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</si>
  <si>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</si>
  <si>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</si>
  <si>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</si>
  <si>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</si>
  <si>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</si>
  <si>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</si>
  <si>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</si>
  <si>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</si>
  <si>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</si>
  <si>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</si>
  <si>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</si>
  <si>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</si>
  <si>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</si>
  <si>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</si>
  <si>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</si>
  <si>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</si>
  <si>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</si>
  <si>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</si>
  <si>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</si>
  <si>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</si>
  <si>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</si>
  <si>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</si>
  <si>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</si>
  <si>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</si>
  <si>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</si>
  <si>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</si>
  <si>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</si>
  <si>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</si>
  <si>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</si>
  <si>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</si>
  <si>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</si>
  <si>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</si>
  <si>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</si>
  <si>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</si>
  <si>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</si>
  <si>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</si>
  <si>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</si>
  <si>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</si>
  <si>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</si>
  <si>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</si>
  <si>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</si>
  <si>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</si>
  <si>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</si>
  <si>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</si>
  <si>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</si>
  <si>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</si>
  <si>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</si>
  <si>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</si>
  <si>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</si>
  <si>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</si>
  <si>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</si>
  <si>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</si>
  <si>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</si>
  <si>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</si>
  <si>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</si>
  <si>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</si>
  <si>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</si>
  <si>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</si>
  <si>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</si>
  <si>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</si>
  <si>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</si>
  <si>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</si>
  <si>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</si>
  <si>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</si>
  <si>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</si>
  <si>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</si>
  <si>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</si>
  <si>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</si>
  <si>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</si>
  <si>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</si>
  <si>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</si>
  <si>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</si>
  <si>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</si>
  <si>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</si>
  <si>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</si>
  <si>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</si>
  <si>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</si>
  <si>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</si>
  <si>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</si>
  <si>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</si>
  <si>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</si>
  <si>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</si>
  <si>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</si>
  <si>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</si>
  <si>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</si>
  <si>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</si>
  <si>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</si>
  <si>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</si>
  <si>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</si>
  <si>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</si>
  <si>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</si>
  <si>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</si>
  <si>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</si>
  <si>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</si>
  <si>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</si>
  <si>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</si>
  <si>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</si>
  <si>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</si>
  <si>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</si>
  <si>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</si>
  <si>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</si>
  <si>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</si>
  <si>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</si>
  <si>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</si>
  <si>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</si>
  <si>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</si>
  <si>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</si>
  <si>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</si>
  <si>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</si>
  <si>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</si>
  <si>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</si>
  <si>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</si>
  <si>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</si>
  <si>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</si>
  <si>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</si>
  <si>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</si>
  <si>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</si>
  <si>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</si>
  <si>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</si>
  <si>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</si>
  <si>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</si>
  <si>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</si>
  <si>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</si>
  <si>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</si>
  <si>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</si>
  <si>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</si>
  <si>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</si>
  <si>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</si>
  <si>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</si>
  <si>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</si>
  <si>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</si>
  <si>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</si>
  <si>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</si>
  <si>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</si>
  <si>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</si>
  <si>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</si>
  <si>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</si>
  <si>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</si>
  <si>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</si>
  <si>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</si>
  <si>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</si>
  <si>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</si>
  <si>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</si>
  <si>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</si>
  <si>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</si>
  <si>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</si>
  <si>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</si>
  <si>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</si>
  <si>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</si>
  <si>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</si>
  <si>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</si>
  <si>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</si>
  <si>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</si>
  <si>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</si>
  <si>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</si>
  <si>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</si>
  <si>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</si>
  <si>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</si>
  <si>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</si>
  <si>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</si>
  <si>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</si>
  <si>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</si>
  <si>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</si>
  <si>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</si>
  <si>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</si>
  <si>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</si>
  <si>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</si>
  <si>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</si>
  <si>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</si>
  <si>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</si>
  <si>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</si>
  <si>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</si>
  <si>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</si>
  <si>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</si>
  <si>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</si>
  <si>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</si>
  <si>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</si>
  <si>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</si>
  <si>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</si>
  <si>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</si>
  <si>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</si>
  <si>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</si>
  <si>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</si>
  <si>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</si>
  <si>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</si>
  <si>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</si>
  <si>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</si>
  <si>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</si>
  <si>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</si>
  <si>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</si>
  <si>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</si>
  <si>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</si>
  <si>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</si>
  <si>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</si>
  <si>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</si>
  <si>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</si>
  <si>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</si>
  <si>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</si>
  <si>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</si>
  <si>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</si>
  <si>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</si>
  <si>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</si>
  <si>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</si>
  <si>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</si>
  <si>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</si>
  <si>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</si>
  <si>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</si>
  <si>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</si>
  <si>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</si>
  <si>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</si>
  <si>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</si>
  <si>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</si>
  <si>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</si>
  <si>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</si>
  <si>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</si>
  <si>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</si>
  <si>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</si>
  <si>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</si>
  <si>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</si>
  <si>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</si>
  <si>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</si>
  <si>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</si>
  <si>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</si>
  <si>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</si>
  <si>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</si>
  <si>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</si>
  <si>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</si>
  <si>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</si>
  <si>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</si>
  <si>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</si>
  <si>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</si>
  <si>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</si>
  <si>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</si>
  <si>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</si>
  <si>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</si>
  <si>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</si>
  <si>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</si>
  <si>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</si>
  <si>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</si>
  <si>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</si>
  <si>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</si>
  <si>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</si>
  <si>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</si>
  <si>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</si>
  <si>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</si>
  <si>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</si>
  <si>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</si>
  <si>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</si>
  <si>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</si>
  <si>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</si>
  <si>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</si>
  <si>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</si>
  <si>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</si>
  <si>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</si>
  <si>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</si>
  <si>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</si>
  <si>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</si>
  <si>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</si>
  <si>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</si>
  <si>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</si>
  <si>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</si>
  <si>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</si>
  <si>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</si>
  <si>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</si>
  <si>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</si>
  <si>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</si>
  <si>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</si>
  <si>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</si>
  <si>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</si>
  <si>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</si>
  <si>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</si>
  <si>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</si>
  <si>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</si>
  <si>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</si>
  <si>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</si>
  <si>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</si>
  <si>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</si>
  <si>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</si>
  <si>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</si>
  <si>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</si>
  <si>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</si>
  <si>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</si>
  <si>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</si>
  <si>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</si>
  <si>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</si>
  <si>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</si>
  <si>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</si>
  <si>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</si>
  <si>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</si>
  <si>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</si>
  <si>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</si>
  <si>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</si>
  <si>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</si>
  <si>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</si>
  <si>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</si>
  <si>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</si>
  <si>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</si>
  <si>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</si>
  <si>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</si>
  <si>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</si>
  <si>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</si>
  <si>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</si>
  <si>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</si>
  <si>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</si>
  <si>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</si>
  <si>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</si>
  <si>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</si>
  <si>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</si>
  <si>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</si>
  <si>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</si>
  <si>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</si>
  <si>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</si>
  <si>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</si>
  <si>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</si>
  <si>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</si>
  <si>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</si>
  <si>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</si>
  <si>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</si>
  <si>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</si>
  <si>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</si>
  <si>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</si>
  <si>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</si>
  <si>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</si>
  <si>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</si>
  <si>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</si>
  <si>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</si>
  <si>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</si>
  <si>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</si>
  <si>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</si>
  <si>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</si>
  <si>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</si>
  <si>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</si>
  <si>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</si>
  <si>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</si>
  <si>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</si>
  <si>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</si>
  <si>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</si>
  <si>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</si>
  <si>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</si>
  <si>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</si>
  <si>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</si>
  <si>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</si>
  <si>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</si>
  <si>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</si>
  <si>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</si>
  <si>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</si>
  <si>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</si>
  <si>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</si>
  <si>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</si>
  <si>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</si>
  <si>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</si>
  <si>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</si>
  <si>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</si>
  <si>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</si>
  <si>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</si>
  <si>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</si>
  <si>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</si>
  <si>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</si>
  <si>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</si>
  <si>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</si>
  <si>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</si>
  <si>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</si>
  <si>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</si>
  <si>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</si>
  <si>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</si>
  <si>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</si>
  <si>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</si>
  <si>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</si>
  <si>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</si>
  <si>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</si>
  <si>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</si>
  <si>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</si>
  <si>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</si>
  <si>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</si>
  <si>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</si>
  <si>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</si>
  <si>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</si>
  <si>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</si>
  <si>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</si>
  <si>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</si>
  <si>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</si>
  <si>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</si>
  <si>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</si>
  <si>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</si>
  <si>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</si>
  <si>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</si>
  <si>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</si>
  <si>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</si>
  <si>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</si>
  <si>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</si>
  <si>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</si>
  <si>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</si>
  <si>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</si>
  <si>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</si>
  <si>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</si>
  <si>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</si>
  <si>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</si>
  <si>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</si>
  <si>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</si>
  <si>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</si>
  <si>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</si>
  <si>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</si>
  <si>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</si>
  <si>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</si>
  <si>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</si>
  <si>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</si>
  <si>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</si>
  <si>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</si>
  <si>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</si>
  <si>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</si>
  <si>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</si>
  <si>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</si>
  <si>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</si>
  <si>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</si>
  <si>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</si>
  <si>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</si>
  <si>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</si>
  <si>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</si>
  <si>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</si>
  <si>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</si>
  <si>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</si>
  <si>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</si>
  <si>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</si>
  <si>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</si>
  <si>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</si>
  <si>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</si>
  <si>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</si>
  <si>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</si>
  <si>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</si>
  <si>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</si>
  <si>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</si>
  <si>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</si>
  <si>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</si>
  <si>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</si>
  <si>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</si>
  <si>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</si>
  <si>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</si>
  <si>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</si>
  <si>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</si>
  <si>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</si>
  <si>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</si>
  <si>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</si>
  <si>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</si>
  <si>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</si>
  <si>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</si>
  <si>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</si>
  <si>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</si>
  <si>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</si>
  <si>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</si>
  <si>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</si>
  <si>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</si>
  <si>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</si>
  <si>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</si>
  <si>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</si>
  <si>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</si>
  <si>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</si>
  <si>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</si>
  <si>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</si>
  <si>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</si>
  <si>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</si>
  <si>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</si>
  <si>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</si>
  <si>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</si>
  <si>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</si>
  <si>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</si>
  <si>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</si>
  <si>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</si>
  <si>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</si>
  <si>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</si>
  <si>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</si>
  <si>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</si>
  <si>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</si>
  <si>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</si>
  <si>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</si>
  <si>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</si>
  <si>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</si>
  <si>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</si>
  <si>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</si>
  <si>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</si>
  <si>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</si>
  <si>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</si>
  <si>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</si>
  <si>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</si>
  <si>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</si>
  <si>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</si>
  <si>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</si>
  <si>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</si>
  <si>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</si>
  <si>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</si>
  <si>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</si>
  <si>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</si>
  <si>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</si>
  <si>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</si>
  <si>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</si>
  <si>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</si>
  <si>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</si>
  <si>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</si>
  <si>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</si>
  <si>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</si>
  <si>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</si>
  <si>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</si>
  <si>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</si>
  <si>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</si>
  <si>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</si>
  <si>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</si>
  <si>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</si>
  <si>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</si>
  <si>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</si>
  <si>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</si>
  <si>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</si>
  <si>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</si>
  <si>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</si>
  <si>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</si>
  <si>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</si>
  <si>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</si>
  <si>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</si>
  <si>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</si>
  <si>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</si>
  <si>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</si>
  <si>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</si>
  <si>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</si>
  <si>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</si>
  <si>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</si>
  <si>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</si>
  <si>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</si>
  <si>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</si>
  <si>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</si>
  <si>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</si>
  <si>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</si>
  <si>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</si>
  <si>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</si>
  <si>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</si>
  <si>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</si>
  <si>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</si>
  <si>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</si>
  <si>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</si>
  <si>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</si>
  <si>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</si>
  <si>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</si>
  <si>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</si>
  <si>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</si>
  <si>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</si>
  <si>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</si>
  <si>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</si>
  <si>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</si>
  <si>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</si>
  <si>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</si>
  <si>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</si>
  <si>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</si>
  <si>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</si>
  <si>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</si>
  <si>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</si>
  <si>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</si>
  <si>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</si>
  <si>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</si>
  <si>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</si>
  <si>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</si>
  <si>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</si>
  <si>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</si>
  <si>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</si>
  <si>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</si>
  <si>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</si>
  <si>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</si>
  <si>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</si>
  <si>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</si>
  <si>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</si>
  <si>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</si>
  <si>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</si>
  <si>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</si>
  <si>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</si>
  <si>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</si>
  <si>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</si>
  <si>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</si>
  <si>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</si>
  <si>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</si>
  <si>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</si>
  <si>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</si>
  <si>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</si>
  <si>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</si>
  <si>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</si>
  <si>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</si>
  <si>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</si>
  <si>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</si>
  <si>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</si>
  <si>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</si>
  <si>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</si>
  <si>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</si>
  <si>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</si>
  <si>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</si>
  <si>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</si>
  <si>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</si>
  <si>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</si>
  <si>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</si>
  <si>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</si>
  <si>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</si>
  <si>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</si>
  <si>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</si>
  <si>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</si>
  <si>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</si>
  <si>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</si>
  <si>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</si>
  <si>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</si>
  <si>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</si>
  <si>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</si>
  <si>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</si>
  <si>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</si>
  <si>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</si>
  <si>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</si>
  <si>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</si>
  <si>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</si>
  <si>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</si>
  <si>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</si>
  <si>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</si>
  <si>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</si>
  <si>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</si>
  <si>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</si>
  <si>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</si>
  <si>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</si>
  <si>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</si>
  <si>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</si>
  <si>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</si>
  <si>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</si>
  <si>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</si>
  <si>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</si>
  <si>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</si>
  <si>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</si>
  <si>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</si>
  <si>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</si>
  <si>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</si>
  <si>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</si>
  <si>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</si>
  <si>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</si>
  <si>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</si>
  <si>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</si>
  <si>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</si>
  <si>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</si>
  <si>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</si>
  <si>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</si>
  <si>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</si>
  <si>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</si>
  <si>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</si>
  <si>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</si>
  <si>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</si>
  <si>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</si>
  <si>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</si>
  <si>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</si>
  <si>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</si>
  <si>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</si>
  <si>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</si>
  <si>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</si>
  <si>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</si>
  <si>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</si>
  <si>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</si>
  <si>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</si>
  <si>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</si>
  <si>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</si>
  <si>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</si>
  <si>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</si>
  <si>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</si>
  <si>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</si>
  <si>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</si>
  <si>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</si>
  <si>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</si>
  <si>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</si>
  <si>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</si>
  <si>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</si>
  <si>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</si>
  <si>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</si>
  <si>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</si>
  <si>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</si>
  <si>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</si>
  <si>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</si>
  <si>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</si>
  <si>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</si>
  <si>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</si>
  <si>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</si>
  <si>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</si>
  <si>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</si>
  <si>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</si>
  <si>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</si>
  <si>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</si>
  <si>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</si>
  <si>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</si>
  <si>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</si>
  <si>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</si>
  <si>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</si>
  <si>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</si>
  <si>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</si>
  <si>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</si>
  <si>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</si>
  <si>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</si>
  <si>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</si>
  <si>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</si>
  <si>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</si>
  <si>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</si>
  <si>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</si>
  <si>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</si>
  <si>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</si>
  <si>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</si>
  <si>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</si>
  <si>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</si>
  <si>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</si>
  <si>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</si>
  <si>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</si>
  <si>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</si>
  <si>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</si>
  <si>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</si>
  <si>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</si>
  <si>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</si>
  <si>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</si>
  <si>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</si>
  <si>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</si>
  <si>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</si>
  <si>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</si>
  <si>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</si>
  <si>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</si>
  <si>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</si>
  <si>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</si>
  <si>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</si>
  <si>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</si>
  <si>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</si>
  <si>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</si>
  <si>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</si>
  <si>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</si>
  <si>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</si>
  <si>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</si>
  <si>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</si>
  <si>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</si>
  <si>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</si>
  <si>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</si>
  <si>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</si>
  <si>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</si>
  <si>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</si>
  <si>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</si>
  <si>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</si>
  <si>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</si>
  <si>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</si>
  <si>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</si>
  <si>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</si>
  <si>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</si>
  <si>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</si>
  <si>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</si>
  <si>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</si>
  <si>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</si>
  <si>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</si>
  <si>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</si>
  <si>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</si>
  <si>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</si>
  <si>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</si>
  <si>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</si>
  <si>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</si>
  <si>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</si>
  <si>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</si>
  <si>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</si>
  <si>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</si>
  <si>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</si>
  <si>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</si>
  <si>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</si>
  <si>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</si>
  <si>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</si>
  <si>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</si>
  <si>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</si>
  <si>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</si>
  <si>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</si>
  <si>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</si>
  <si>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</si>
  <si>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</si>
  <si>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</si>
  <si>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</si>
  <si>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</si>
  <si>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</si>
  <si>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</si>
  <si>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</si>
  <si>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</si>
  <si>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</si>
  <si>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</si>
  <si>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</si>
  <si>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</si>
  <si>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</si>
  <si>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</si>
  <si>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</si>
  <si>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</si>
  <si>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</si>
  <si>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</si>
  <si>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</si>
  <si>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</si>
  <si>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</si>
  <si>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</si>
  <si>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</si>
  <si>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</si>
  <si>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</si>
  <si>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</si>
  <si>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</si>
  <si>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</si>
  <si>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</si>
  <si>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</si>
  <si>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</si>
  <si>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</si>
  <si>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</si>
  <si>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</si>
  <si>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</si>
  <si>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</si>
  <si>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</si>
  <si>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</si>
  <si>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</si>
  <si>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</si>
  <si>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</si>
  <si>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</si>
  <si>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</si>
  <si>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</si>
  <si>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</si>
  <si>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</si>
  <si>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</si>
  <si>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</si>
  <si>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</si>
  <si>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</si>
  <si>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</si>
  <si>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</si>
  <si>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</si>
  <si>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</si>
  <si>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</si>
  <si>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</si>
  <si>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</si>
  <si>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</si>
  <si>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</si>
  <si>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</si>
  <si>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</si>
  <si>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</si>
  <si>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</si>
  <si>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</si>
  <si>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</si>
  <si>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</si>
  <si>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</si>
  <si>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</si>
  <si>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</si>
  <si>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</si>
  <si>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</si>
  <si>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</si>
  <si>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</si>
  <si>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</si>
  <si>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</si>
  <si>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</si>
  <si>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</si>
  <si>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</si>
  <si>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</si>
  <si>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</si>
  <si>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</si>
  <si>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</si>
  <si>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</si>
  <si>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</si>
  <si>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</si>
  <si>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</si>
  <si>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</si>
  <si>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</si>
  <si>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</si>
  <si>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</si>
  <si>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</si>
  <si>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</si>
  <si>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</si>
  <si>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</si>
  <si>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</si>
  <si>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</si>
  <si>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</si>
  <si>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</si>
  <si>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</si>
  <si>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</si>
  <si>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</si>
  <si>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</si>
  <si>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</si>
  <si>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</si>
  <si>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</si>
  <si>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</si>
  <si>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</si>
  <si>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</si>
  <si>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</si>
  <si>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</si>
  <si>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</si>
  <si>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</si>
  <si>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</si>
  <si>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</si>
  <si>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</si>
  <si>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</si>
  <si>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</si>
  <si>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</si>
  <si>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</si>
  <si>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</si>
  <si>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</si>
  <si>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</si>
  <si>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</si>
  <si>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</si>
  <si>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</si>
  <si>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</si>
  <si>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</si>
  <si>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</si>
  <si>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</si>
  <si>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</si>
  <si>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</si>
  <si>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</si>
  <si>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</si>
  <si>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</si>
  <si>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</si>
  <si>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</si>
  <si>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</si>
  <si>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</si>
  <si>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</si>
  <si>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</si>
  <si>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</si>
  <si>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</si>
  <si>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</si>
  <si>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</si>
  <si>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</si>
  <si>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</si>
  <si>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</si>
  <si>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</si>
  <si>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</si>
  <si>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</si>
  <si>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</si>
  <si>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</si>
  <si>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</si>
  <si>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</si>
  <si>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</si>
  <si>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</si>
  <si>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</si>
  <si>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</si>
  <si>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</si>
  <si>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</si>
  <si>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</si>
  <si>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</si>
  <si>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</si>
  <si>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</si>
  <si>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</si>
  <si>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</si>
  <si>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</si>
  <si>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</si>
  <si>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</si>
  <si>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</si>
  <si>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</si>
  <si>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</si>
  <si>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</si>
  <si>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</si>
  <si>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</si>
  <si>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</si>
  <si>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</si>
  <si>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</si>
  <si>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</si>
  <si>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</si>
  <si>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</si>
  <si>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</si>
  <si>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</si>
  <si>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</si>
  <si>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</si>
  <si>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</si>
  <si>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</si>
  <si>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</si>
  <si>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</si>
  <si>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</si>
  <si>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</si>
  <si>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</si>
  <si>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</si>
  <si>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</si>
  <si>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</si>
  <si>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</si>
  <si>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</si>
  <si>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</si>
  <si>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</si>
  <si>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</si>
  <si>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</si>
  <si>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</si>
  <si>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</si>
  <si>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</si>
  <si>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</si>
  <si>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</si>
  <si>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</si>
  <si>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</si>
  <si>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</si>
  <si>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</si>
  <si>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</si>
  <si>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</si>
  <si>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</si>
  <si>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</si>
  <si>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</si>
  <si>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</si>
  <si>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</si>
  <si>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</si>
  <si>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</si>
  <si>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</si>
  <si>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</si>
  <si>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</si>
  <si>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</si>
  <si>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</si>
  <si>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</si>
  <si>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</si>
  <si>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</si>
  <si>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</si>
  <si>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</si>
  <si>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</si>
  <si>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</si>
  <si>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</si>
  <si>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</si>
  <si>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</si>
  <si>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</si>
  <si>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</si>
  <si>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</si>
  <si>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</si>
  <si>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</si>
  <si>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</si>
  <si>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</si>
  <si>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</si>
  <si>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</si>
  <si>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</si>
  <si>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</si>
  <si>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</si>
  <si>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</si>
  <si>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</si>
  <si>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</si>
  <si>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</si>
  <si>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</si>
  <si>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</si>
  <si>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</si>
  <si>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</si>
  <si>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</si>
  <si>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</si>
  <si>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</si>
  <si>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</si>
  <si>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</si>
  <si>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</si>
  <si>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</si>
  <si>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</si>
  <si>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</si>
  <si>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</si>
  <si>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</si>
  <si>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</si>
  <si>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</si>
  <si>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</si>
  <si>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</si>
  <si>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</si>
  <si>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</si>
  <si>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</si>
  <si>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</si>
  <si>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</si>
  <si>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</si>
  <si>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</si>
  <si>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</si>
  <si>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</si>
  <si>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</si>
  <si>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</si>
  <si>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</si>
  <si>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</si>
  <si>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</si>
  <si>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</si>
  <si>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</si>
  <si>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</si>
  <si>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</si>
  <si>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</si>
  <si>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</si>
  <si>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</si>
  <si>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</si>
  <si>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</si>
  <si>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</si>
  <si>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</si>
  <si>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</si>
  <si>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</si>
  <si>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</si>
  <si>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</si>
  <si>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</si>
  <si>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</si>
  <si>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</si>
  <si>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</si>
  <si>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</si>
  <si>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</si>
  <si>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</si>
  <si>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</si>
  <si>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</si>
  <si>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</si>
  <si>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</si>
  <si>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</si>
  <si>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</si>
  <si>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</si>
  <si>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</si>
  <si>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</si>
  <si>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</si>
  <si>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</si>
  <si>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</si>
  <si>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</si>
  <si>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</si>
  <si>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</si>
  <si>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</si>
  <si>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</si>
  <si>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</si>
  <si>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</si>
  <si>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</si>
  <si>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</si>
  <si>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</si>
  <si>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</si>
  <si>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</si>
  <si>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</si>
  <si>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</si>
  <si>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</si>
  <si>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</si>
  <si>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</si>
  <si>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</si>
  <si>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</si>
  <si>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</si>
  <si>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</si>
  <si>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</si>
  <si>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</si>
  <si>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</si>
  <si>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</si>
  <si>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</si>
  <si>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</si>
  <si>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</si>
  <si>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</si>
  <si>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</si>
  <si>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</si>
  <si>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</si>
  <si>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</si>
  <si>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</si>
  <si>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</si>
  <si>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</si>
  <si>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</si>
  <si>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</si>
  <si>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</si>
  <si>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</si>
  <si>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</si>
  <si>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</si>
  <si>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</si>
  <si>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</si>
  <si>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</si>
  <si>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</si>
  <si>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</si>
  <si>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</si>
  <si>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</si>
  <si>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</si>
  <si>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</si>
  <si>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</si>
  <si>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</si>
  <si>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</si>
  <si>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</si>
  <si>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</si>
  <si>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</si>
  <si>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</si>
  <si>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</si>
  <si>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</si>
  <si>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</si>
  <si>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</si>
  <si>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</si>
  <si>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</si>
  <si>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</si>
  <si>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</si>
  <si>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</si>
  <si>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</si>
  <si>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</si>
  <si>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</si>
  <si>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</si>
  <si>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</si>
  <si>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</si>
  <si>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</si>
  <si>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</si>
  <si>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</si>
  <si>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</si>
  <si>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</si>
  <si>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</si>
  <si>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</si>
  <si>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</si>
  <si>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</si>
  <si>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</si>
  <si>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</si>
  <si>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</si>
  <si>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</si>
  <si>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</si>
  <si>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</si>
  <si>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</si>
  <si>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</si>
  <si>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</si>
  <si>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</si>
  <si>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</si>
  <si>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</si>
  <si>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</si>
  <si>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</si>
  <si>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</si>
  <si>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</si>
  <si>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</si>
  <si>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</si>
  <si>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</si>
  <si>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</si>
  <si>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</si>
  <si>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</si>
  <si>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</si>
  <si>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</si>
  <si>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</si>
  <si>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</si>
  <si>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</si>
  <si>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</si>
  <si>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</si>
  <si>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</si>
  <si>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</si>
  <si>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</si>
  <si>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</si>
  <si>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</si>
  <si>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</si>
  <si>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</si>
  <si>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</si>
  <si>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</si>
  <si>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</si>
  <si>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</si>
  <si>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</si>
  <si>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</si>
  <si>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</si>
  <si>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</si>
  <si>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</si>
  <si>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</si>
  <si>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</si>
  <si>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</si>
  <si>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</si>
  <si>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</si>
  <si>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</si>
  <si>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</si>
  <si>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</si>
  <si>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</si>
  <si>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</si>
  <si>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</si>
  <si>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</si>
  <si>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</si>
  <si>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</si>
  <si>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</si>
  <si>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</si>
  <si>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</si>
  <si>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</si>
  <si>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</si>
  <si>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</si>
  <si>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</si>
  <si>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</si>
  <si>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</si>
  <si>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</si>
  <si>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</si>
  <si>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</si>
  <si>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</si>
  <si>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</si>
  <si>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</si>
  <si>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</si>
  <si>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</si>
  <si>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</si>
  <si>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</si>
  <si>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</si>
  <si>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</si>
  <si>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</si>
  <si>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</si>
  <si>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</si>
  <si>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</si>
  <si>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</si>
  <si>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</si>
  <si>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</si>
  <si>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</si>
  <si>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</si>
  <si>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</si>
  <si>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</si>
  <si>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</si>
  <si>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</si>
  <si>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</si>
  <si>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</si>
  <si>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</si>
  <si>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</si>
  <si>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</si>
  <si>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</si>
  <si>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</si>
  <si>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</si>
  <si>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</si>
  <si>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</si>
  <si>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</si>
  <si>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</si>
  <si>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</si>
  <si>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</si>
  <si>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</si>
  <si>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</si>
  <si>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</si>
  <si>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</si>
  <si>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</si>
  <si>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</si>
  <si>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</si>
  <si>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</si>
  <si>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</si>
  <si>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</si>
  <si>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</si>
  <si>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</si>
  <si>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</si>
  <si>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</si>
  <si>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</si>
  <si>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</si>
  <si>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</si>
  <si>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</si>
  <si>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</si>
  <si>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</si>
  <si>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</si>
  <si>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</si>
  <si>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</si>
  <si>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</si>
  <si>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</si>
  <si>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</si>
  <si>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</si>
  <si>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</si>
  <si>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</si>
  <si>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</si>
  <si>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</si>
  <si>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</si>
  <si>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</si>
  <si>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</si>
  <si>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</si>
  <si>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</si>
  <si>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</si>
  <si>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</si>
  <si>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</si>
  <si>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</si>
  <si>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</si>
  <si>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</si>
  <si>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</si>
  <si>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</si>
  <si>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</si>
  <si>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</si>
  <si>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</si>
  <si>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</si>
  <si>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</si>
  <si>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</si>
  <si>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</si>
  <si>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</si>
  <si>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</si>
  <si>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</si>
  <si>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</si>
  <si>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</si>
  <si>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</si>
  <si>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</si>
  <si>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</si>
  <si>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</si>
  <si>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</si>
  <si>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</si>
  <si>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</si>
  <si>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</si>
  <si>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</si>
  <si>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</si>
  <si>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</si>
  <si>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</si>
  <si>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</si>
  <si>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</si>
  <si>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</si>
  <si>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</si>
  <si>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</si>
  <si>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</si>
  <si>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</si>
  <si>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</si>
  <si>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</si>
  <si>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</si>
  <si>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</si>
  <si>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</si>
  <si>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</si>
  <si>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</si>
  <si>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</si>
  <si>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</si>
  <si>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</si>
  <si>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</si>
  <si>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</si>
  <si>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</si>
  <si>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</si>
  <si>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</si>
  <si>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</si>
  <si>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</si>
  <si>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</si>
  <si>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</si>
  <si>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</si>
  <si>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</si>
  <si>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</si>
  <si>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</si>
  <si>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</si>
  <si>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</si>
  <si>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</si>
  <si>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</si>
  <si>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</si>
  <si>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</si>
  <si>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</si>
  <si>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</si>
  <si>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</si>
  <si>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</si>
  <si>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</si>
  <si>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</si>
  <si>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</si>
  <si>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</si>
  <si>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</si>
  <si>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</si>
  <si>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</si>
  <si>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</si>
  <si>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</si>
  <si>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</si>
  <si>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</si>
  <si>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</si>
  <si>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</si>
  <si>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</si>
  <si>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</si>
  <si>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</si>
  <si>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</si>
  <si>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</si>
  <si>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</si>
  <si>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</si>
  <si>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</si>
  <si>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</si>
  <si>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</si>
  <si>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</si>
  <si>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</si>
  <si>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</si>
  <si>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</si>
  <si>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</si>
  <si>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</si>
  <si>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</si>
  <si>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</si>
  <si>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</si>
  <si>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</si>
  <si>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</si>
  <si>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</si>
  <si>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</si>
  <si>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</si>
  <si>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</si>
  <si>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</si>
  <si>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</si>
  <si>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</si>
  <si>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</si>
  <si>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</si>
  <si>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</si>
  <si>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</si>
  <si>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</si>
  <si>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</si>
  <si>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</si>
  <si>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</si>
  <si>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</si>
  <si>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</si>
  <si>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</si>
  <si>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</si>
  <si>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</si>
  <si>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</si>
  <si>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</si>
  <si>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</si>
  <si>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</si>
  <si>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</si>
  <si>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</si>
  <si>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</si>
  <si>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</si>
  <si>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</si>
  <si>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</si>
  <si>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</si>
  <si>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</si>
  <si>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</si>
  <si>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</si>
  <si>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</si>
  <si>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</si>
  <si>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</si>
  <si>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</si>
  <si>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</si>
  <si>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</si>
  <si>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</si>
  <si>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</si>
  <si>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</si>
  <si>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</si>
  <si>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</si>
  <si>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</si>
  <si>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</si>
  <si>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</si>
  <si>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</si>
  <si>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</si>
  <si>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</si>
  <si>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</si>
  <si>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</si>
  <si>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</si>
  <si>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</si>
  <si>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</si>
  <si>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</si>
  <si>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</si>
  <si>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</si>
  <si>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</si>
  <si>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</si>
  <si>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</si>
  <si>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</si>
  <si>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</si>
  <si>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</si>
  <si>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</si>
  <si>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</si>
  <si>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</si>
  <si>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</si>
  <si>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</si>
  <si>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</si>
  <si>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</si>
  <si>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</si>
  <si>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</si>
  <si>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</si>
  <si>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</si>
  <si>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</si>
  <si>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</si>
  <si>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</si>
  <si>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</si>
  <si>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</si>
  <si>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</si>
  <si>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</si>
  <si>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</si>
  <si>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</si>
  <si>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</si>
  <si>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</si>
  <si>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</si>
  <si>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</si>
  <si>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</si>
  <si>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</si>
  <si>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</si>
  <si>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</si>
  <si>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</si>
  <si>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</si>
  <si>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</si>
  <si>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</si>
  <si>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</si>
  <si>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</si>
  <si>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</si>
  <si>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</si>
  <si>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</si>
  <si>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</si>
  <si>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</si>
  <si>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</si>
  <si>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</si>
  <si>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</si>
  <si>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</si>
  <si>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</si>
  <si>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</si>
  <si>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</si>
  <si>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</si>
  <si>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</si>
  <si>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</si>
  <si>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</si>
  <si>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</si>
  <si>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</si>
  <si>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</si>
  <si>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</si>
  <si>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</si>
  <si>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</si>
  <si>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</si>
  <si>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</si>
  <si>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</si>
  <si>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</si>
  <si>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</si>
  <si>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</si>
  <si>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</si>
  <si>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</si>
  <si>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</si>
  <si>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</si>
  <si>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</si>
  <si>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</si>
  <si>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</si>
  <si>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</si>
  <si>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</si>
  <si>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</si>
  <si>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</si>
  <si>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</si>
  <si>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</si>
  <si>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</si>
  <si>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</si>
  <si>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</si>
  <si>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</si>
  <si>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</si>
  <si>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</si>
  <si>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</si>
  <si>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</si>
  <si>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</si>
  <si>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</si>
  <si>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</si>
  <si>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</si>
  <si>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</si>
  <si>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</si>
  <si>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</si>
  <si>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</si>
  <si>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</si>
  <si>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</si>
  <si>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</si>
  <si>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</si>
  <si>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</si>
  <si>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</si>
  <si>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</si>
  <si>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</si>
  <si>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</si>
  <si>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</si>
  <si>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</si>
  <si>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</si>
  <si>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</si>
  <si>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</si>
  <si>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</si>
  <si>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</si>
  <si>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</si>
  <si>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</si>
  <si>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</si>
  <si>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</si>
  <si>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</si>
  <si>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</si>
  <si>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</si>
  <si>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</si>
  <si>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</si>
  <si>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</si>
  <si>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</si>
  <si>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</si>
  <si>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</si>
  <si>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</si>
  <si>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</si>
  <si>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</si>
  <si>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</si>
  <si>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</si>
  <si>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</si>
  <si>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</si>
  <si>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</si>
  <si>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</si>
  <si>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</si>
  <si>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</si>
  <si>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</si>
  <si>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</si>
  <si>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</si>
  <si>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</si>
  <si>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</si>
  <si>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</si>
  <si>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</si>
  <si>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</si>
  <si>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</si>
  <si>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</si>
  <si>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</si>
  <si>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</si>
  <si>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</si>
  <si>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</si>
  <si>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</si>
  <si>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</si>
  <si>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</si>
  <si>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</si>
  <si>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</si>
  <si>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</si>
  <si>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</si>
  <si>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</si>
  <si>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</si>
  <si>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</si>
  <si>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</si>
  <si>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</si>
  <si>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</si>
  <si>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</si>
  <si>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</si>
  <si>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</si>
  <si>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</si>
  <si>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</si>
  <si>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</si>
  <si>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</si>
  <si>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</si>
  <si>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</si>
  <si>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</si>
  <si>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</si>
  <si>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</si>
  <si>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</si>
  <si>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</si>
  <si>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</si>
  <si>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</si>
  <si>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</si>
  <si>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</si>
  <si>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</si>
  <si>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</si>
  <si>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</si>
  <si>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</si>
  <si>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</si>
  <si>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</si>
  <si>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</si>
  <si>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</si>
  <si>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</si>
  <si>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</si>
  <si>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</si>
  <si>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</si>
  <si>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</si>
  <si>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</si>
  <si>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</si>
  <si>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</si>
  <si>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</si>
  <si>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</si>
  <si>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</si>
  <si>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</si>
  <si>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</si>
  <si>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</si>
  <si>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</si>
  <si>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</si>
  <si>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</si>
  <si>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</si>
  <si>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</si>
  <si>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</si>
  <si>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</si>
  <si>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</si>
  <si>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</si>
  <si>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</si>
  <si>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</si>
  <si>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</si>
  <si>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</si>
  <si>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</si>
  <si>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</si>
  <si>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</si>
  <si>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</si>
  <si>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</si>
  <si>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</si>
  <si>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</si>
  <si>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</si>
  <si>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</si>
  <si>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</si>
  <si>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</si>
  <si>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</si>
  <si>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</si>
  <si>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</si>
  <si>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</si>
  <si>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</si>
  <si>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</si>
  <si>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</si>
  <si>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</si>
  <si>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</si>
  <si>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</si>
  <si>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</si>
  <si>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</si>
  <si>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</si>
  <si>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</si>
  <si>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</si>
  <si>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</si>
  <si>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</si>
  <si>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</si>
  <si>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</si>
  <si>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</si>
  <si>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</si>
  <si>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</si>
  <si>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</si>
  <si>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</si>
  <si>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</si>
  <si>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</si>
  <si>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</si>
  <si>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</si>
  <si>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</si>
  <si>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</si>
  <si>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</si>
  <si>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</si>
  <si>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</si>
  <si>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</si>
  <si>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</si>
  <si>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</si>
  <si>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</si>
  <si>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</si>
  <si>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</si>
  <si>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</si>
  <si>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</si>
  <si>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</si>
  <si>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</si>
  <si>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</si>
  <si>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</si>
  <si>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</si>
  <si>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</si>
  <si>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</si>
  <si>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</si>
  <si>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</si>
  <si>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</si>
  <si>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</si>
  <si>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</si>
  <si>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</si>
  <si>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</si>
  <si>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</si>
  <si>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</si>
  <si>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</si>
  <si>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</si>
  <si>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</si>
  <si>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</si>
  <si>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</si>
  <si>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</si>
  <si>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</si>
  <si>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</si>
  <si>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</si>
  <si>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</si>
  <si>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</si>
  <si>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</si>
  <si>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</si>
  <si>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</si>
  <si>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</si>
  <si>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</si>
  <si>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</si>
  <si>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</si>
  <si>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</si>
  <si>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</si>
  <si>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</si>
  <si>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</si>
  <si>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</si>
  <si>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</si>
  <si>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</si>
  <si>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</si>
  <si>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</si>
  <si>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</si>
  <si>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</si>
  <si>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</si>
  <si>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</si>
  <si>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</si>
  <si>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</si>
  <si>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</si>
  <si>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</si>
  <si>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</si>
  <si>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</si>
  <si>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</si>
  <si>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</si>
  <si>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</si>
  <si>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</si>
  <si>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</si>
  <si>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</si>
  <si>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</si>
  <si>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</si>
  <si>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</si>
  <si>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</si>
  <si>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</si>
  <si>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</si>
  <si>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</si>
  <si>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</si>
  <si>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</si>
  <si>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</si>
  <si>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</si>
  <si>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</si>
  <si>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</si>
  <si>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</si>
  <si>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</si>
  <si>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</si>
  <si>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</si>
  <si>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</si>
  <si>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</si>
  <si>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</si>
  <si>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</si>
  <si>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</si>
  <si>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</si>
  <si>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</si>
  <si>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</si>
  <si>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</si>
  <si>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</si>
  <si>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</si>
  <si>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</si>
  <si>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</si>
  <si>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</si>
  <si>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</si>
  <si>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</si>
  <si>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</si>
  <si>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</si>
  <si>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</si>
  <si>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</si>
  <si>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</si>
  <si>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</si>
  <si>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</si>
  <si>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</si>
  <si>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</si>
  <si>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</si>
  <si>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</si>
  <si>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</si>
  <si>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</si>
  <si>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</si>
  <si>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</si>
  <si>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</si>
  <si>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</si>
  <si>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</si>
  <si>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</si>
  <si>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</si>
  <si>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</si>
  <si>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</si>
  <si>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</si>
  <si>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</si>
  <si>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</si>
  <si>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</si>
  <si>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</si>
  <si>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</si>
  <si>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</si>
  <si>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</si>
  <si>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</si>
  <si>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</si>
  <si>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</si>
  <si>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</si>
  <si>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</si>
  <si>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</si>
  <si>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</si>
  <si>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</si>
  <si>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</si>
  <si>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</si>
  <si>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</si>
  <si>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</si>
  <si>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</si>
  <si>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</si>
  <si>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</si>
  <si>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</si>
  <si>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</si>
  <si>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</si>
  <si>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</si>
  <si>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</si>
  <si>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</si>
  <si>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</si>
  <si>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</si>
  <si>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</si>
  <si>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</si>
  <si>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</si>
  <si>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</si>
  <si>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</si>
  <si>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</si>
  <si>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</si>
  <si>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</si>
  <si>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</si>
  <si>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</si>
  <si>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</si>
  <si>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</si>
  <si>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</si>
  <si>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</si>
  <si>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</si>
  <si>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</si>
  <si>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</si>
  <si>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</si>
  <si>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</si>
  <si>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</si>
  <si>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</si>
  <si>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</si>
  <si>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</si>
  <si>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</si>
  <si>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</si>
  <si>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</si>
  <si>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</si>
  <si>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</si>
  <si>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</si>
  <si>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</si>
  <si>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</si>
  <si>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</si>
  <si>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</si>
  <si>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</si>
  <si>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</si>
  <si>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</si>
  <si>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</si>
  <si>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</si>
  <si>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</si>
  <si>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</si>
  <si>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</si>
  <si>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</si>
  <si>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</si>
  <si>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</si>
  <si>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</si>
  <si>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</si>
  <si>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</si>
  <si>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</si>
  <si>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</si>
  <si>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</si>
  <si>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</si>
  <si>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</si>
  <si>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</si>
  <si>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</si>
  <si>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</si>
  <si>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</si>
  <si>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</si>
  <si>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</si>
  <si>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</si>
  <si>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</si>
  <si>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</si>
  <si>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</si>
  <si>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</si>
  <si>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</si>
  <si>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</si>
  <si>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</si>
  <si>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</si>
  <si>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</si>
  <si>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</si>
  <si>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</si>
  <si>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</si>
  <si>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</si>
  <si>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</si>
  <si>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</si>
  <si>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</si>
  <si>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</si>
  <si>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</si>
  <si>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</si>
  <si>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</si>
  <si>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</si>
  <si>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</si>
  <si>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</si>
  <si>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</si>
  <si>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</si>
  <si>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</si>
  <si>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</si>
  <si>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</si>
  <si>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</si>
  <si>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</si>
  <si>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</si>
  <si>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</si>
  <si>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</si>
  <si>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</si>
  <si>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</si>
  <si>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</si>
  <si>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</si>
  <si>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</si>
  <si>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</si>
  <si>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</si>
  <si>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</si>
  <si>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</si>
  <si>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</si>
  <si>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</si>
  <si>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</si>
  <si>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</si>
  <si>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</si>
  <si>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</si>
  <si>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</si>
  <si>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</si>
  <si>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</si>
  <si>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</si>
  <si>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</si>
  <si>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</si>
  <si>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</si>
  <si>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</si>
  <si>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</si>
  <si>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</si>
  <si>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</si>
  <si>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</si>
  <si>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</si>
  <si>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</si>
  <si>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</si>
  <si>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</si>
  <si>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</si>
  <si>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</si>
  <si>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</si>
  <si>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</si>
  <si>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</si>
  <si>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</si>
  <si>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</si>
  <si>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</si>
  <si>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</si>
  <si>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</si>
  <si>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</si>
  <si>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</si>
  <si>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</si>
  <si>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</si>
  <si>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</si>
  <si>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</si>
  <si>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</si>
  <si>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</si>
  <si>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</si>
  <si>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</si>
  <si>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</si>
  <si>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</si>
  <si>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</si>
  <si>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</si>
  <si>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</si>
  <si>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</si>
  <si>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</si>
  <si>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</si>
  <si>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</si>
  <si>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</si>
  <si>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</si>
  <si>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</si>
  <si>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</si>
  <si>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</si>
  <si>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</si>
  <si>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</si>
  <si>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</si>
  <si>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</si>
  <si>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</si>
  <si>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</si>
  <si>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</si>
  <si>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</si>
  <si>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</si>
  <si>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</si>
  <si>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</si>
  <si>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</si>
  <si>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</si>
  <si>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</si>
  <si>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</si>
  <si>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</si>
  <si>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</si>
  <si>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</si>
  <si>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</si>
  <si>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</si>
  <si>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</si>
  <si>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</si>
  <si>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</si>
  <si>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</si>
  <si>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</si>
  <si>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</si>
  <si>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</si>
  <si>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</si>
  <si>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</si>
  <si>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</si>
  <si>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</si>
  <si>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</si>
  <si>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</si>
  <si>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</si>
  <si>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</si>
  <si>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</si>
  <si>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</si>
  <si>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</si>
  <si>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</si>
  <si>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</si>
  <si>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</si>
  <si>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</si>
  <si>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</si>
  <si>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</si>
  <si>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</si>
  <si>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</si>
  <si>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</si>
  <si>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</si>
  <si>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</si>
  <si>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</si>
  <si>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</si>
  <si>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</si>
  <si>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</si>
  <si>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</si>
  <si>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</si>
  <si>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</si>
  <si>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</si>
  <si>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</si>
  <si>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</si>
  <si>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</si>
  <si>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</si>
  <si>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</si>
  <si>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</si>
  <si>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</si>
  <si>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</si>
  <si>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</si>
  <si>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</si>
  <si>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</si>
  <si>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</si>
  <si>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</si>
  <si>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</si>
  <si>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</si>
  <si>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</si>
  <si>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</si>
  <si>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</si>
  <si>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</si>
  <si>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</si>
  <si>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</si>
  <si>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</si>
  <si>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</si>
  <si>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</si>
  <si>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</si>
  <si>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</si>
  <si>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</si>
  <si>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</si>
  <si>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</si>
  <si>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</si>
  <si>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</si>
  <si>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</si>
  <si>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</si>
  <si>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</si>
  <si>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</si>
  <si>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</si>
  <si>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</si>
  <si>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</si>
  <si>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</si>
  <si>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</si>
  <si>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</si>
  <si>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</si>
  <si>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</si>
  <si>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</si>
  <si>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</si>
  <si>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</si>
  <si>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</si>
  <si>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</si>
  <si>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</si>
  <si>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</si>
  <si>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</si>
  <si>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</si>
  <si>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</si>
  <si>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</si>
  <si>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</si>
  <si>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</si>
  <si>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</si>
  <si>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</si>
  <si>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</si>
  <si>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</si>
  <si>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</si>
  <si>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</si>
  <si>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</si>
  <si>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</si>
  <si>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</si>
  <si>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</si>
  <si>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</si>
  <si>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</si>
  <si>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</si>
  <si>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</si>
  <si>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</si>
  <si>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</si>
  <si>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</si>
  <si>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</si>
  <si>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</si>
  <si>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</si>
  <si>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</si>
  <si>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</si>
  <si>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</si>
  <si>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</si>
  <si>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</si>
  <si>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</si>
  <si>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</si>
  <si>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</si>
  <si>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</si>
  <si>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</si>
  <si>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</si>
  <si>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</si>
  <si>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</si>
  <si>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</si>
  <si>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</si>
  <si>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</si>
  <si>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</si>
  <si>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</si>
  <si>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</si>
  <si>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</si>
  <si>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</si>
  <si>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</si>
  <si>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</si>
  <si>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</si>
  <si>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</si>
  <si>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</si>
  <si>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</si>
  <si>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</si>
  <si>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</si>
  <si>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</si>
  <si>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</si>
  <si>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</si>
  <si>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</si>
  <si>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</si>
  <si>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</si>
  <si>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</si>
  <si>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</si>
  <si>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</si>
  <si>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</si>
  <si>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</si>
  <si>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</si>
  <si>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</si>
  <si>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</si>
  <si>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</si>
  <si>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</si>
  <si>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</si>
  <si>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</si>
  <si>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</si>
  <si>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</si>
  <si>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</si>
  <si>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</si>
  <si>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</si>
  <si>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</si>
  <si>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</si>
  <si>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</si>
  <si>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</si>
  <si>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</si>
  <si>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</si>
  <si>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</si>
  <si>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</si>
  <si>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</si>
  <si>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</si>
  <si>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</si>
  <si>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</si>
  <si>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</si>
  <si>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</si>
  <si>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</si>
  <si>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</si>
  <si>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</si>
  <si>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</si>
  <si>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</si>
  <si>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</si>
  <si>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</si>
  <si>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</si>
  <si>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</si>
  <si>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</si>
  <si>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</si>
  <si>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</si>
  <si>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</si>
  <si>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</si>
  <si>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</si>
  <si>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</si>
  <si>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</si>
  <si>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</si>
  <si>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</si>
  <si>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</si>
  <si>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</si>
  <si>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</si>
  <si>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</si>
  <si>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</si>
  <si>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</si>
  <si>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</si>
  <si>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</si>
  <si>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</si>
  <si>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</si>
  <si>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</si>
  <si>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</si>
  <si>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</si>
  <si>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</si>
  <si>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</si>
  <si>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</si>
  <si>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</si>
  <si>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</si>
  <si>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</si>
  <si>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</si>
  <si>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</si>
  <si>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</si>
  <si>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</si>
  <si>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</si>
  <si>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</si>
  <si>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</si>
  <si>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</si>
  <si>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</si>
  <si>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</si>
  <si>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</si>
  <si>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</si>
  <si>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</si>
  <si>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</si>
  <si>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</si>
  <si>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</si>
  <si>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</si>
  <si>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</si>
  <si>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</si>
  <si>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</si>
  <si>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</si>
  <si>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</si>
  <si>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</si>
  <si>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</si>
  <si>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</si>
  <si>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</si>
  <si>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</si>
  <si>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</si>
  <si>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</si>
  <si>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</si>
  <si>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</si>
  <si>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</si>
  <si>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</si>
  <si>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</si>
  <si>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</si>
  <si>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</si>
  <si>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</si>
  <si>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</si>
  <si>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</si>
  <si>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</si>
  <si>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</si>
  <si>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</si>
  <si>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</si>
  <si>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</si>
  <si>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</si>
  <si>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</si>
  <si>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</si>
  <si>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</si>
  <si>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</si>
  <si>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</si>
  <si>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</si>
  <si>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</si>
  <si>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</si>
  <si>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</si>
  <si>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</si>
  <si>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</si>
  <si>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</si>
  <si>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</si>
  <si>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</si>
  <si>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</si>
  <si>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</si>
  <si>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</si>
  <si>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</si>
  <si>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</si>
  <si>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</si>
  <si>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</si>
  <si>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</si>
  <si>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</si>
  <si>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</si>
  <si>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</si>
  <si>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</si>
  <si>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</si>
  <si>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</si>
  <si>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</si>
  <si>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</si>
  <si>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</si>
  <si>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</si>
  <si>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</si>
  <si>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</si>
  <si>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</si>
  <si>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</si>
  <si>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</si>
  <si>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</si>
  <si>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</si>
  <si>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</si>
  <si>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</si>
  <si>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</si>
  <si>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</si>
  <si>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</si>
  <si>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</si>
  <si>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</si>
  <si>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</si>
  <si>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</si>
  <si>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</si>
  <si>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</si>
  <si>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</si>
  <si>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</si>
  <si>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</si>
  <si>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</si>
  <si>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</si>
  <si>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</si>
  <si>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</si>
  <si>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</si>
  <si>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</si>
  <si>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</si>
  <si>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</si>
  <si>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</si>
  <si>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</si>
  <si>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</si>
  <si>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</si>
  <si>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</si>
  <si>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</si>
  <si>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</si>
  <si>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</si>
  <si>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</si>
  <si>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</si>
  <si>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</si>
  <si>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</si>
  <si>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</si>
  <si>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</si>
  <si>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</si>
  <si>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</si>
  <si>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</si>
  <si>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</si>
  <si>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</si>
  <si>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</si>
  <si>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</si>
  <si>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</si>
  <si>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</si>
  <si>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</si>
  <si>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</si>
  <si>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</si>
  <si>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</si>
  <si>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</si>
  <si>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</si>
  <si>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</si>
  <si>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</si>
  <si>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</si>
  <si>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</si>
  <si>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</si>
  <si>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</si>
  <si>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</si>
  <si>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</si>
  <si>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</si>
  <si>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</si>
  <si>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</si>
  <si>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</si>
  <si>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</si>
  <si>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</si>
  <si>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</si>
  <si>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</si>
  <si>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</si>
  <si>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</si>
  <si>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</si>
  <si>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</si>
  <si>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</si>
  <si>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</si>
  <si>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</si>
  <si>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</si>
  <si>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</si>
  <si>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</si>
  <si>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</si>
  <si>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</si>
  <si>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</si>
  <si>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</si>
  <si>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</si>
  <si>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</si>
  <si>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</si>
  <si>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</si>
  <si>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</si>
  <si>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</si>
  <si>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</si>
  <si>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</si>
  <si>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</si>
  <si>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</si>
  <si>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</si>
  <si>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</si>
  <si>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</si>
  <si>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</si>
  <si>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</si>
  <si>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</si>
  <si>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</si>
  <si>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</si>
  <si>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</si>
  <si>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</si>
  <si>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</si>
  <si>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</si>
  <si>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</si>
  <si>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</si>
  <si>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</si>
  <si>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</si>
  <si>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</si>
  <si>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</si>
  <si>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</si>
  <si>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</si>
  <si>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</si>
  <si>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</si>
  <si>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</si>
  <si>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</si>
  <si>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</si>
  <si>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</si>
  <si>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</si>
  <si>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</si>
  <si>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</si>
  <si>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</si>
  <si>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</si>
  <si>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</si>
  <si>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</si>
  <si>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</si>
  <si>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</si>
  <si>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</si>
  <si>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</si>
  <si>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</si>
  <si>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</si>
  <si>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</si>
  <si>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</si>
  <si>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</si>
  <si>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</si>
  <si>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</si>
  <si>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</si>
  <si>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</si>
  <si>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</si>
  <si>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</si>
  <si>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</si>
  <si>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</si>
  <si>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</si>
  <si>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</si>
  <si>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</si>
  <si>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</si>
  <si>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</si>
  <si>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</si>
  <si>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</si>
  <si>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</si>
  <si>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</si>
  <si>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</si>
  <si>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</si>
  <si>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</si>
  <si>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</si>
  <si>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</si>
  <si>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</si>
  <si>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</si>
  <si>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</si>
  <si>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</si>
  <si>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</si>
  <si>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</si>
  <si>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</si>
  <si>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</si>
  <si>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</si>
  <si>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</si>
  <si>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</si>
  <si>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</si>
  <si>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</si>
  <si>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</si>
  <si>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</si>
  <si>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</si>
  <si>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</si>
  <si>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</si>
  <si>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</si>
  <si>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</si>
  <si>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</si>
  <si>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</si>
  <si>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</si>
  <si>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</si>
  <si>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</si>
  <si>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</si>
  <si>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</si>
  <si>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</si>
  <si>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</si>
  <si>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</si>
  <si>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</si>
  <si>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</si>
  <si>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</si>
  <si>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</si>
  <si>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</si>
  <si>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</si>
  <si>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</si>
  <si>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</si>
  <si>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</si>
  <si>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</si>
  <si>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</si>
  <si>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</si>
  <si>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</si>
  <si>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</si>
  <si>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</si>
  <si>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</si>
  <si>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</si>
  <si>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</si>
  <si>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</si>
  <si>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</si>
  <si>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</si>
  <si>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</si>
  <si>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</si>
  <si>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</si>
  <si>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</si>
  <si>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</si>
  <si>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</si>
  <si>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</si>
  <si>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</si>
  <si>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</si>
  <si>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</si>
  <si>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</si>
  <si>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</si>
  <si>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</si>
  <si>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</si>
  <si>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</si>
  <si>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</si>
  <si>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</si>
  <si>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</si>
  <si>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</si>
  <si>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</si>
  <si>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</si>
  <si>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</si>
  <si>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</si>
  <si>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</si>
  <si>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</si>
  <si>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</si>
  <si>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</si>
  <si>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</si>
  <si>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</si>
  <si>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</si>
  <si>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</si>
  <si>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</si>
  <si>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</si>
  <si>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</si>
  <si>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</si>
  <si>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</si>
  <si>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</si>
  <si>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</si>
  <si>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</si>
  <si>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</si>
  <si>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</si>
  <si>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</si>
  <si>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</si>
  <si>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</si>
  <si>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</si>
  <si>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</si>
  <si>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</si>
  <si>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</si>
  <si>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</si>
  <si>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</si>
  <si>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</si>
  <si>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</si>
  <si>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</si>
  <si>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</si>
  <si>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</si>
  <si>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</si>
  <si>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</si>
  <si>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</si>
  <si>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</si>
  <si>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</si>
  <si>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</si>
  <si>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</si>
  <si>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</si>
  <si>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</si>
  <si>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</si>
  <si>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</si>
  <si>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</si>
  <si>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</si>
  <si>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</si>
  <si>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</si>
  <si>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</si>
  <si>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</si>
  <si>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</si>
  <si>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</si>
  <si>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</si>
  <si>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</si>
  <si>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</si>
  <si>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</si>
  <si>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</si>
  <si>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</si>
  <si>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</si>
  <si>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</si>
  <si>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</si>
  <si>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</si>
  <si>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</si>
  <si>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</si>
  <si>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</si>
  <si>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</si>
  <si>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</si>
  <si>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</si>
  <si>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</si>
  <si>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</si>
  <si>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</si>
  <si>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</si>
  <si>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</si>
  <si>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</si>
  <si>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</si>
  <si>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</si>
  <si>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</si>
  <si>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</si>
  <si>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</si>
  <si>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</si>
  <si>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</si>
  <si>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</si>
  <si>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</si>
  <si>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</si>
  <si>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</si>
  <si>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</si>
  <si>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</si>
  <si>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</si>
  <si>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</si>
  <si>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</si>
  <si>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</si>
  <si>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</si>
  <si>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</si>
  <si>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</si>
  <si>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</si>
  <si>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</si>
  <si>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</si>
  <si>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</si>
  <si>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</si>
  <si>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</si>
  <si>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</si>
  <si>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</si>
  <si>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</si>
  <si>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</si>
  <si>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</si>
  <si>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</si>
  <si>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</si>
  <si>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</si>
  <si>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</si>
  <si>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</si>
  <si>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</si>
  <si>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</si>
  <si>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</si>
  <si>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</si>
  <si>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</si>
  <si>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</si>
  <si>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</si>
  <si>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</si>
  <si>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</si>
  <si>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</si>
  <si>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</si>
  <si>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</si>
  <si>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</si>
  <si>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</si>
  <si>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</si>
  <si>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</si>
  <si>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</si>
  <si>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</si>
  <si>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</si>
  <si>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</si>
  <si>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</si>
  <si>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</si>
  <si>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</si>
  <si>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</si>
  <si>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</si>
  <si>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</si>
  <si>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</si>
  <si>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</si>
  <si>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</si>
  <si>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</si>
  <si>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</si>
  <si>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</si>
  <si>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</si>
  <si>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</si>
  <si>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</si>
  <si>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</si>
  <si>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</si>
  <si>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</si>
  <si>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</si>
  <si>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</si>
  <si>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</si>
  <si>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</si>
  <si>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</si>
  <si>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</si>
  <si>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</si>
  <si>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</si>
  <si>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</si>
  <si>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</si>
  <si>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</si>
  <si>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</si>
  <si>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</si>
  <si>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</si>
  <si>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</si>
  <si>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</si>
  <si>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</si>
  <si>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</si>
  <si>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</si>
  <si>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</si>
  <si>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</si>
  <si>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</si>
  <si>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</si>
  <si>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</si>
  <si>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</si>
  <si>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</si>
  <si>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</si>
  <si>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</si>
  <si>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</si>
  <si>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</si>
  <si>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</si>
  <si>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</si>
  <si>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</si>
  <si>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</si>
  <si>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</si>
  <si>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</si>
  <si>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</si>
  <si>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</si>
  <si>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</si>
  <si>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</si>
  <si>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</si>
  <si>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</si>
  <si>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</si>
  <si>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</si>
  <si>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</si>
  <si>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</si>
  <si>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</si>
  <si>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</si>
  <si>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</si>
  <si>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</si>
  <si>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</si>
  <si>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</si>
  <si>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</si>
  <si>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</si>
  <si>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</si>
  <si>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</si>
  <si>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</si>
  <si>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</si>
  <si>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</si>
  <si>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</si>
  <si>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</si>
  <si>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</si>
  <si>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</si>
  <si>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</si>
  <si>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</si>
  <si>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</si>
  <si>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</si>
  <si>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</si>
  <si>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</si>
  <si>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</si>
  <si>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</si>
  <si>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</si>
  <si>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</si>
  <si>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</si>
  <si>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</si>
  <si>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</si>
  <si>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</si>
  <si>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</si>
  <si>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</si>
  <si>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</si>
  <si>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</si>
  <si>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</si>
  <si>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</si>
  <si>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</si>
  <si>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</si>
  <si>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</si>
  <si>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</si>
  <si>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</si>
  <si>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</si>
  <si>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</si>
  <si>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</si>
  <si>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</si>
  <si>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</si>
  <si>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</si>
  <si>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</si>
  <si>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</si>
  <si>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</si>
  <si>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</si>
  <si>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</si>
  <si>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</si>
  <si>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</si>
  <si>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</si>
  <si>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</si>
  <si>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</si>
  <si>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</si>
  <si>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</si>
  <si>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</si>
  <si>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</si>
  <si>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</si>
  <si>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</si>
  <si>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</si>
  <si>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</si>
  <si>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</si>
  <si>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</si>
  <si>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</si>
  <si>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</si>
  <si>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</si>
  <si>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</si>
  <si>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</si>
  <si>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</si>
  <si>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</si>
  <si>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</si>
  <si>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</si>
  <si>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</si>
  <si>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</si>
  <si>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</si>
  <si>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</si>
  <si>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</si>
  <si>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</si>
  <si>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</si>
  <si>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</si>
  <si>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</si>
  <si>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</si>
  <si>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</si>
  <si>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</si>
  <si>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</si>
  <si>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</si>
  <si>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</si>
  <si>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</si>
  <si>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</si>
  <si>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</si>
  <si>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</si>
  <si>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</si>
  <si>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</si>
  <si>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</si>
  <si>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</si>
  <si>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</si>
  <si>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</si>
  <si>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</si>
  <si>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</si>
  <si>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</si>
  <si>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</si>
  <si>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</si>
  <si>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</si>
  <si>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</si>
  <si>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</si>
  <si>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</si>
  <si>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</si>
  <si>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</si>
  <si>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</si>
  <si>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</si>
  <si>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</si>
  <si>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</si>
  <si>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</si>
  <si>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</si>
  <si>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</si>
  <si>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</si>
  <si>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</si>
  <si>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</si>
  <si>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</si>
  <si>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</si>
  <si>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</si>
  <si>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</si>
  <si>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</si>
  <si>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</si>
  <si>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</si>
  <si>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</si>
  <si>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</si>
  <si>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</si>
  <si>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</si>
  <si>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</si>
  <si>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</si>
  <si>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</si>
  <si>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</si>
  <si>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</si>
  <si>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</si>
  <si>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</si>
  <si>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</si>
  <si>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</si>
  <si>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</si>
  <si>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</si>
  <si>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</si>
  <si>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</si>
  <si>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</si>
  <si>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</si>
  <si>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</si>
  <si>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</si>
  <si>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</si>
  <si>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</si>
  <si>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</si>
  <si>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</si>
  <si>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</si>
  <si>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</si>
  <si>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</si>
  <si>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</si>
  <si>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</si>
  <si>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</si>
  <si>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</si>
  <si>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</si>
  <si>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</si>
  <si>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</si>
  <si>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</si>
  <si>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</si>
  <si>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</si>
  <si>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</si>
  <si>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</si>
  <si>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</si>
  <si>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</si>
  <si>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</si>
  <si>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</si>
  <si>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</si>
  <si>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</si>
  <si>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</si>
  <si>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</si>
  <si>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</si>
  <si>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</si>
  <si>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</si>
  <si>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</si>
  <si>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</si>
  <si>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</si>
  <si>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</si>
  <si>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</si>
  <si>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</si>
  <si>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</si>
  <si>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</si>
  <si>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</si>
  <si>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</si>
  <si>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</si>
  <si>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</si>
  <si>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</si>
  <si>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</si>
  <si>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</si>
  <si>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</si>
  <si>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</si>
  <si>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</si>
  <si>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</si>
  <si>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</si>
  <si>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</si>
  <si>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</si>
  <si>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</si>
  <si>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</si>
  <si>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</si>
  <si>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</si>
  <si>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</si>
  <si>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</si>
  <si>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</si>
  <si>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</si>
  <si>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</si>
  <si>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</si>
  <si>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</si>
  <si>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</si>
  <si>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</si>
  <si>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</si>
  <si>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</si>
  <si>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</si>
  <si>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</si>
  <si>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</si>
  <si>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</si>
  <si>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</si>
  <si>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</si>
  <si>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</si>
  <si>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</si>
  <si>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</si>
  <si>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</si>
  <si>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</si>
  <si>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</si>
  <si>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</si>
  <si>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</si>
  <si>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</si>
  <si>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</si>
  <si>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</si>
  <si>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</si>
  <si>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</si>
  <si>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</si>
  <si>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</si>
  <si>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</si>
  <si>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</si>
  <si>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</si>
  <si>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</si>
  <si>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</si>
  <si>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</si>
  <si>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</si>
  <si>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</si>
  <si>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</si>
  <si>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</si>
  <si>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</si>
  <si>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</si>
  <si>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</si>
  <si>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</si>
  <si>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</si>
  <si>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</si>
  <si>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</si>
  <si>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</si>
  <si>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</si>
  <si>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</si>
  <si>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</si>
  <si>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</si>
  <si>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</si>
  <si>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</si>
  <si>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</si>
  <si>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</si>
  <si>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</si>
  <si>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</si>
  <si>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</si>
  <si>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</si>
  <si>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</si>
  <si>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</si>
  <si>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</si>
  <si>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</si>
  <si>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</si>
  <si>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</si>
  <si>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</si>
  <si>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</si>
  <si>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</si>
  <si>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</si>
  <si>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</si>
  <si>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</si>
  <si>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</si>
  <si>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</si>
  <si>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</si>
  <si>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</si>
  <si>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</si>
  <si>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</si>
  <si>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</si>
  <si>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</si>
  <si>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</si>
  <si>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</si>
  <si>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</si>
  <si>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</si>
  <si>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</si>
  <si>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</si>
  <si>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</si>
  <si>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</si>
  <si>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</si>
  <si>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</si>
  <si>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</si>
  <si>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</si>
  <si>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</si>
  <si>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</si>
  <si>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</si>
  <si>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</si>
  <si>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</si>
  <si>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</si>
  <si>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</si>
  <si>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</si>
  <si>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</si>
  <si>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</si>
  <si>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</si>
  <si>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</si>
  <si>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</si>
  <si>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</si>
  <si>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</si>
  <si>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</si>
  <si>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</si>
  <si>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</si>
  <si>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</si>
  <si>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</si>
  <si>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</si>
  <si>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</si>
  <si>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</si>
  <si>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</si>
  <si>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</si>
  <si>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</si>
  <si>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</si>
  <si>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</si>
  <si>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</si>
  <si>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</si>
  <si>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</si>
  <si>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</si>
  <si>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</si>
  <si>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</si>
  <si>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</si>
  <si>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</si>
  <si>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</si>
  <si>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</si>
  <si>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</si>
  <si>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</si>
  <si>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</si>
  <si>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</si>
  <si>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</si>
  <si>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</si>
  <si>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</si>
  <si>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</si>
  <si>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</si>
  <si>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</si>
  <si>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</si>
  <si>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</si>
  <si>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</si>
  <si>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</si>
  <si>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</si>
  <si>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</si>
  <si>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</si>
  <si>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</si>
  <si>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</si>
  <si>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</si>
  <si>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</si>
  <si>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</si>
  <si>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</si>
  <si>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</si>
  <si>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</si>
  <si>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</si>
  <si>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</si>
  <si>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</si>
  <si>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</si>
  <si>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</si>
  <si>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</si>
  <si>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</si>
  <si>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</si>
  <si>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</si>
  <si>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</si>
  <si>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</si>
  <si>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</si>
  <si>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</si>
  <si>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</si>
  <si>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</si>
  <si>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</si>
  <si>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</si>
  <si>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</si>
  <si>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</si>
  <si>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</si>
  <si>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</si>
  <si>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</si>
  <si>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</si>
  <si>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</si>
  <si>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</si>
  <si>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</si>
  <si>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</si>
  <si>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</si>
  <si>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</si>
  <si>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</si>
  <si>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</si>
  <si>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</si>
  <si>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</si>
  <si>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</si>
  <si>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</si>
  <si>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</si>
  <si>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</si>
  <si>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</si>
  <si>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</si>
  <si>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</si>
  <si>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</si>
  <si>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</si>
  <si>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</si>
  <si>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</si>
  <si>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</si>
  <si>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</si>
  <si>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</si>
  <si>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</si>
  <si>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</si>
  <si>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</si>
  <si>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</si>
  <si>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</si>
  <si>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</si>
  <si>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</si>
  <si>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</si>
  <si>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</si>
  <si>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</si>
  <si>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</si>
  <si>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</si>
  <si>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</si>
  <si>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</si>
  <si>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</si>
  <si>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</si>
  <si>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</si>
  <si>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</si>
  <si>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</si>
  <si>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</si>
  <si>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</si>
  <si>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</si>
  <si>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</si>
  <si>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</si>
  <si>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</si>
  <si>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</si>
  <si>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</si>
  <si>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</si>
  <si>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</si>
  <si>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</si>
  <si>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</si>
  <si>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</si>
  <si>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</si>
  <si>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</si>
  <si>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</si>
  <si>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</si>
  <si>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</si>
  <si>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</si>
  <si>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</si>
  <si>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</si>
  <si>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</si>
  <si>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</si>
  <si>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</si>
  <si>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</si>
  <si>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</si>
  <si>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</si>
  <si>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</si>
  <si>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</si>
  <si>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</si>
  <si>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</si>
  <si>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</si>
  <si>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</si>
  <si>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</si>
  <si>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</si>
  <si>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</si>
  <si>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</si>
  <si>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</si>
  <si>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</si>
  <si>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</si>
  <si>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</si>
  <si>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</si>
  <si>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</si>
  <si>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</si>
  <si>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</si>
  <si>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</si>
  <si>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</si>
  <si>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</si>
  <si>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</si>
  <si>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</si>
  <si>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</si>
  <si>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</si>
  <si>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</si>
  <si>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</si>
  <si>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</si>
  <si>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</si>
  <si>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</si>
  <si>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</si>
  <si>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</si>
  <si>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</si>
  <si>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</si>
  <si>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</si>
  <si>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</si>
  <si>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</si>
  <si>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</si>
  <si>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</si>
  <si>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</si>
  <si>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</si>
  <si>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</si>
  <si>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</si>
  <si>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</si>
  <si>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</si>
  <si>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</si>
  <si>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</si>
  <si>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</si>
  <si>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</si>
  <si>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</si>
  <si>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</si>
  <si>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</si>
  <si>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</si>
  <si>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</si>
  <si>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</si>
  <si>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</si>
  <si>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</si>
  <si>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</si>
  <si>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</si>
  <si>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</si>
  <si>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</si>
  <si>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</si>
  <si>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</si>
  <si>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</si>
  <si>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</si>
  <si>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</si>
  <si>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</si>
  <si>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</si>
  <si>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</si>
  <si>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</si>
  <si>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</si>
  <si>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</si>
  <si>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</si>
  <si>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</si>
  <si>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</si>
  <si>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</si>
  <si>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</si>
  <si>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</si>
  <si>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</si>
  <si>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</si>
  <si>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</si>
  <si>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</si>
  <si>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</si>
  <si>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</si>
  <si>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</si>
  <si>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</si>
  <si>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</si>
  <si>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</si>
  <si>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</si>
  <si>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</si>
  <si>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</si>
  <si>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</si>
  <si>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</si>
  <si>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</si>
  <si>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</si>
  <si>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</si>
  <si>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</si>
  <si>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</si>
  <si>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</si>
  <si>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</si>
  <si>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</si>
  <si>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</si>
  <si>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</si>
  <si>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</si>
  <si>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</si>
  <si>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</si>
  <si>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</si>
  <si>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</si>
  <si>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</si>
  <si>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</si>
  <si>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</si>
  <si>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</si>
  <si>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</si>
  <si>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</si>
  <si>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</si>
  <si>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</si>
  <si>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</si>
  <si>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</si>
  <si>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</si>
  <si>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</si>
  <si>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</si>
  <si>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</si>
  <si>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</si>
  <si>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</si>
  <si>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</si>
  <si>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</si>
  <si>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</si>
  <si>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</si>
  <si>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</si>
  <si>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</si>
  <si>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</si>
  <si>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</si>
  <si>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</si>
  <si>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</si>
  <si>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</si>
  <si>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</si>
  <si>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</si>
  <si>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</si>
  <si>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</si>
  <si>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</si>
  <si>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</si>
  <si>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</si>
  <si>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</si>
  <si>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</si>
  <si>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</si>
  <si>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</si>
  <si>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</si>
  <si>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</si>
  <si>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</si>
  <si>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</si>
  <si>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</si>
  <si>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</si>
  <si>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</si>
  <si>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</si>
  <si>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</si>
  <si>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</si>
  <si>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</si>
  <si>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</si>
  <si>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</si>
  <si>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</si>
  <si>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</si>
  <si>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</si>
  <si>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</si>
  <si>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</si>
  <si>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</si>
  <si>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</si>
  <si>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</si>
  <si>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</si>
  <si>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</si>
  <si>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</si>
  <si>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</si>
  <si>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</si>
  <si>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</si>
  <si>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</si>
  <si>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</si>
  <si>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</si>
  <si>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</si>
  <si>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</si>
  <si>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</si>
  <si>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</si>
  <si>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</si>
  <si>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</si>
  <si>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</si>
  <si>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</si>
  <si>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</si>
  <si>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</si>
  <si>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</si>
  <si>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</si>
  <si>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</si>
  <si>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</si>
  <si>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</si>
  <si>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</si>
  <si>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</si>
  <si>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</si>
  <si>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</si>
  <si>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</si>
  <si>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</si>
  <si>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</si>
  <si>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</si>
  <si>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</si>
  <si>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</si>
  <si>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</si>
  <si>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</si>
  <si>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</si>
  <si>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</si>
  <si>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</si>
  <si>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</si>
  <si>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</si>
  <si>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</si>
  <si>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</si>
  <si>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</si>
  <si>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</si>
  <si>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</si>
  <si>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</si>
  <si>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</si>
  <si>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</si>
  <si>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</si>
  <si>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</si>
  <si>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</si>
  <si>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</si>
  <si>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</si>
  <si>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</si>
  <si>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</si>
  <si>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</si>
  <si>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</si>
  <si>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</si>
  <si>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</si>
  <si>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</si>
  <si>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</si>
  <si>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</si>
  <si>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</si>
  <si>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</si>
  <si>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</si>
  <si>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</si>
  <si>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</si>
  <si>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</si>
  <si>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</si>
  <si>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</si>
  <si>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</si>
  <si>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</si>
  <si>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</si>
  <si>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</si>
  <si>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</si>
  <si>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</si>
  <si>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</si>
  <si>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</si>
  <si>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</si>
  <si>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</si>
  <si>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</si>
  <si>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</si>
  <si>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</si>
  <si>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</si>
  <si>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</si>
  <si>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</si>
  <si>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</si>
  <si>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</si>
  <si>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</si>
  <si>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</si>
  <si>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</si>
  <si>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</si>
  <si>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</si>
  <si>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</si>
  <si>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</si>
  <si>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</si>
  <si>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</si>
  <si>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</si>
  <si>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</si>
  <si>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</si>
  <si>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</si>
  <si>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</si>
  <si>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</si>
  <si>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</si>
  <si>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</si>
  <si>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</si>
  <si>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</si>
  <si>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</si>
  <si>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</si>
  <si>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</si>
  <si>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</si>
  <si>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</si>
  <si>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</si>
  <si>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</si>
  <si>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</si>
  <si>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</si>
  <si>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</si>
  <si>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</si>
  <si>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</si>
  <si>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</si>
  <si>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</si>
  <si>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</si>
  <si>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</si>
  <si>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</si>
  <si>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</si>
  <si>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</si>
  <si>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</si>
  <si>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</si>
  <si>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</si>
  <si>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</si>
  <si>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</si>
  <si>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</si>
  <si>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</si>
  <si>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</si>
  <si>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</si>
  <si>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</si>
  <si>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</si>
  <si>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</si>
  <si>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</si>
  <si>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</si>
  <si>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</si>
  <si>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</si>
  <si>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</si>
  <si>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</si>
  <si>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</si>
  <si>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</si>
  <si>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</si>
  <si>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</si>
  <si>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</si>
  <si>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</si>
  <si>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</si>
  <si>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</si>
  <si>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</si>
  <si>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</si>
  <si>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</si>
  <si>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</si>
  <si>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</si>
  <si>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</si>
  <si>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</si>
  <si>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</si>
  <si>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</si>
  <si>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</si>
  <si>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</si>
  <si>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</si>
  <si>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</si>
  <si>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</si>
  <si>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</si>
  <si>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</si>
  <si>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</si>
  <si>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</si>
  <si>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</si>
  <si>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</si>
  <si>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</si>
  <si>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</si>
  <si>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</si>
  <si>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</si>
  <si>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</si>
  <si>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</si>
  <si>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</si>
  <si>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</si>
  <si>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</si>
  <si>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</si>
  <si>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</si>
  <si>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</si>
  <si>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</si>
  <si>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</si>
  <si>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</si>
  <si>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</si>
  <si>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</si>
  <si>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</si>
  <si>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</si>
  <si>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</si>
  <si>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</si>
  <si>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</si>
  <si>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</si>
  <si>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</si>
  <si>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</si>
  <si>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</si>
  <si>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</si>
  <si>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</si>
  <si>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</si>
  <si>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</si>
  <si>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</si>
  <si>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</si>
  <si>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</si>
  <si>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</si>
  <si>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</si>
  <si>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</si>
  <si>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</si>
  <si>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</si>
  <si>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</si>
  <si>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</si>
  <si>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</si>
  <si>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</si>
  <si>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</si>
  <si>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</si>
  <si>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</si>
  <si>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</si>
  <si>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</si>
  <si>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</si>
  <si>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</si>
  <si>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</si>
  <si>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</si>
  <si>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</si>
  <si>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</si>
  <si>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</si>
  <si>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</si>
  <si>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</si>
  <si>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</si>
  <si>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</si>
  <si>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</si>
  <si>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</si>
  <si>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</si>
  <si>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</si>
  <si>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</si>
  <si>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</si>
  <si>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</si>
  <si>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</si>
  <si>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</si>
  <si>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</si>
  <si>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</si>
  <si>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</si>
  <si>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</si>
  <si>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</si>
  <si>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</si>
  <si>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</si>
  <si>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</si>
  <si>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</si>
  <si>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</si>
  <si>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</si>
  <si>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</si>
  <si>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</si>
  <si>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</si>
  <si>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</si>
  <si>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</si>
  <si>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</si>
  <si>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</si>
  <si>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</si>
  <si>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</si>
  <si>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</si>
  <si>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</si>
  <si>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</si>
  <si>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</si>
  <si>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</si>
  <si>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</si>
  <si>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</si>
  <si>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</si>
  <si>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</si>
  <si>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</si>
  <si>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</si>
  <si>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</si>
  <si>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</si>
  <si>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</si>
  <si>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</si>
  <si>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</si>
  <si>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</si>
  <si>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</si>
  <si>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</si>
  <si>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</si>
  <si>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</si>
  <si>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</si>
  <si>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</si>
  <si>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</si>
  <si>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</si>
  <si>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</si>
  <si>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</si>
  <si>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</si>
  <si>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</si>
  <si>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</si>
  <si>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</si>
  <si>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</si>
  <si>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</si>
  <si>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</si>
  <si>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</si>
  <si>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</si>
  <si>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</si>
  <si>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</si>
  <si>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</si>
  <si>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</si>
  <si>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</si>
  <si>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</si>
  <si>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</si>
  <si>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</si>
  <si>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</si>
  <si>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</si>
  <si>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</si>
  <si>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</si>
  <si>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</si>
  <si>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</si>
  <si>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</si>
  <si>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</si>
  <si>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</si>
  <si>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</si>
  <si>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</si>
  <si>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</si>
  <si>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</si>
  <si>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</si>
  <si>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</si>
  <si>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</si>
  <si>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</si>
  <si>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</si>
  <si>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</si>
  <si>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</si>
  <si>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</si>
  <si>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</si>
  <si>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</si>
  <si>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</si>
  <si>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</si>
  <si>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</si>
  <si>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</si>
  <si>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</si>
  <si>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</si>
  <si>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</si>
  <si>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</si>
  <si>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</si>
  <si>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</si>
  <si>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</si>
  <si>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</si>
  <si>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</si>
  <si>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</si>
  <si>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</si>
  <si>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</si>
  <si>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</si>
  <si>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</si>
  <si>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</si>
  <si>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</si>
  <si>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</si>
  <si>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</si>
  <si>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</si>
  <si>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</si>
  <si>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</si>
  <si>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</si>
  <si>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</si>
  <si>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</si>
  <si>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</si>
  <si>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</si>
  <si>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</si>
  <si>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</si>
  <si>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</si>
  <si>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</si>
  <si>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</si>
  <si>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</si>
  <si>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</si>
  <si>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</si>
  <si>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</si>
  <si>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</si>
  <si>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</si>
  <si>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</si>
  <si>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</si>
  <si>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</si>
  <si>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</si>
  <si>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</si>
  <si>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</si>
  <si>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</si>
  <si>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</si>
  <si>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</si>
  <si>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</si>
  <si>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</si>
  <si>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</si>
  <si>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</si>
  <si>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</si>
  <si>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</si>
  <si>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</si>
  <si>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</si>
  <si>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</si>
  <si>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</si>
  <si>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</si>
  <si>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</si>
  <si>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</si>
  <si>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</si>
  <si>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</si>
  <si>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</si>
  <si>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</si>
  <si>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</si>
  <si>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</si>
  <si>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</si>
  <si>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</si>
  <si>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</si>
  <si>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</si>
  <si>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</si>
  <si>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</si>
  <si>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</si>
  <si>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</si>
  <si>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</si>
  <si>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</si>
  <si>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</si>
  <si>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</si>
  <si>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</si>
  <si>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</si>
  <si>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</si>
  <si>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</si>
  <si>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</si>
  <si>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</si>
  <si>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</si>
  <si>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</si>
  <si>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</si>
  <si>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</si>
  <si>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</si>
  <si>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</si>
  <si>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</si>
  <si>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</si>
  <si>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</si>
  <si>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</si>
  <si>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</si>
  <si>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</si>
  <si>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</si>
  <si>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</si>
  <si>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</si>
  <si>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</si>
  <si>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</si>
  <si>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</si>
  <si>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</si>
  <si>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</si>
  <si>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</si>
  <si>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</si>
  <si>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</si>
  <si>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</si>
  <si>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</si>
  <si>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</si>
  <si>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</si>
  <si>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</si>
  <si>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</si>
  <si>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</si>
  <si>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</si>
  <si>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</si>
  <si>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</si>
  <si>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</si>
  <si>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</si>
  <si>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</si>
  <si>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</si>
  <si>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</si>
  <si>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</si>
  <si>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</si>
  <si>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</si>
  <si>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</si>
  <si>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</si>
  <si>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</si>
  <si>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</si>
  <si>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</si>
  <si>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</si>
  <si>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</si>
  <si>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</si>
  <si>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</si>
  <si>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</si>
  <si>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</si>
  <si>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</si>
  <si>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</si>
  <si>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</si>
  <si>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</si>
  <si>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</si>
  <si>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</si>
  <si>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</si>
  <si>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</si>
  <si>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</si>
  <si>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</si>
  <si>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</si>
  <si>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</si>
  <si>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</si>
  <si>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</si>
  <si>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</si>
  <si>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</si>
  <si>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</si>
  <si>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</si>
  <si>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</si>
  <si>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</si>
  <si>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</si>
  <si>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</si>
  <si>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</si>
  <si>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</si>
  <si>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</si>
  <si>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</si>
  <si>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</si>
  <si>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</si>
  <si>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</si>
  <si>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</si>
  <si>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</si>
  <si>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</si>
  <si>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</si>
  <si>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</si>
  <si>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</si>
  <si>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</si>
  <si>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</si>
  <si>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</si>
  <si>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</si>
  <si>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</si>
  <si>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</si>
  <si>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</si>
  <si>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</si>
  <si>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</si>
  <si>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</si>
  <si>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</si>
  <si>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</si>
  <si>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</si>
  <si>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</si>
  <si>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</si>
  <si>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</si>
  <si>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</si>
  <si>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</si>
  <si>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</si>
  <si>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</si>
  <si>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</si>
  <si>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</si>
  <si>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</si>
  <si>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</si>
  <si>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</si>
  <si>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</si>
  <si>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</si>
  <si>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</si>
  <si>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</si>
  <si>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</si>
  <si>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</si>
  <si>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</si>
  <si>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</si>
  <si>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</si>
  <si>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</si>
  <si>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</si>
  <si>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</si>
  <si>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</si>
  <si>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</si>
  <si>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</si>
  <si>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</si>
  <si>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</si>
  <si>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</si>
  <si>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</si>
  <si>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</si>
  <si>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</si>
  <si>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</si>
  <si>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</si>
  <si>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</si>
  <si>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</si>
  <si>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</si>
  <si>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</si>
  <si>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</si>
  <si>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</si>
  <si>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</si>
  <si>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</si>
  <si>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</si>
  <si>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</si>
  <si>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</si>
  <si>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</si>
  <si>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</si>
  <si>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</si>
  <si>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</si>
  <si>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</si>
  <si>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</si>
  <si>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</si>
  <si>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</si>
  <si>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</si>
  <si>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</si>
  <si>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</si>
  <si>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</si>
  <si>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</si>
  <si>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</si>
  <si>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</si>
  <si>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</si>
  <si>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</si>
  <si>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</si>
  <si>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</si>
  <si>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</si>
  <si>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</si>
  <si>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</si>
  <si>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</si>
  <si>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</si>
  <si>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</si>
  <si>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</si>
  <si>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</si>
  <si>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</si>
  <si>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</si>
  <si>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</si>
  <si>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</si>
  <si>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</si>
  <si>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</si>
  <si>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</si>
  <si>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</si>
  <si>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</si>
  <si>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</si>
  <si>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</si>
  <si>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</si>
  <si>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</si>
  <si>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</si>
  <si>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</si>
  <si>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</si>
  <si>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</si>
  <si>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</si>
  <si>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</si>
  <si>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</si>
  <si>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</si>
  <si>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</si>
  <si>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</si>
  <si>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</si>
  <si>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</si>
  <si>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</si>
  <si>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</si>
  <si>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</si>
  <si>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</si>
  <si>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</si>
  <si>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</si>
  <si>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</si>
  <si>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</si>
  <si>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</si>
  <si>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</si>
  <si>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</si>
  <si>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</si>
  <si>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</si>
  <si>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</si>
  <si>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</si>
  <si>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</si>
  <si>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</si>
  <si>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</si>
  <si>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</si>
  <si>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</si>
  <si>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</si>
  <si>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</si>
  <si>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</si>
  <si>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</si>
  <si>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</si>
  <si>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</si>
  <si>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</si>
  <si>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</si>
  <si>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</si>
  <si>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</si>
  <si>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</si>
  <si>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</si>
  <si>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</si>
  <si>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</si>
  <si>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</si>
  <si>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</si>
  <si>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</si>
  <si>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</si>
  <si>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</si>
  <si>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</si>
  <si>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</si>
  <si>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</si>
  <si>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</si>
  <si>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</si>
  <si>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</si>
  <si>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</si>
  <si>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</si>
  <si>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</si>
  <si>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</si>
  <si>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</si>
  <si>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</si>
  <si>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</si>
  <si>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</si>
  <si>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</si>
  <si>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</si>
  <si>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</si>
  <si>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</si>
  <si>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</si>
  <si>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</si>
  <si>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</si>
  <si>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</si>
  <si>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</si>
  <si>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</si>
  <si>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</si>
  <si>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</si>
  <si>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</si>
  <si>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</si>
  <si>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</si>
  <si>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</si>
  <si>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</si>
  <si>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</si>
  <si>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</si>
  <si>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</si>
  <si>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</si>
  <si>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</si>
  <si>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</si>
  <si>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</si>
  <si>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</si>
  <si>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</si>
  <si>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</si>
  <si>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</si>
  <si>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</si>
  <si>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</si>
  <si>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</si>
  <si>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</si>
  <si>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</si>
  <si>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</si>
  <si>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</si>
  <si>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</si>
  <si>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</si>
  <si>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</si>
  <si>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</si>
  <si>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</si>
  <si>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</si>
  <si>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</si>
  <si>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</si>
  <si>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</si>
  <si>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</si>
  <si>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</si>
  <si>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</si>
  <si>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</si>
  <si>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</si>
  <si>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</si>
  <si>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</si>
  <si>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</si>
  <si>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</si>
  <si>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</si>
  <si>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</si>
  <si>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</si>
  <si>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</si>
  <si>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</si>
  <si>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</si>
  <si>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</si>
  <si>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</si>
  <si>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</si>
  <si>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</si>
  <si>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</si>
  <si>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</si>
  <si>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</si>
  <si>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</si>
  <si>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</si>
  <si>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</si>
  <si>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</si>
  <si>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</si>
  <si>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</si>
  <si>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</si>
  <si>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</si>
  <si>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</si>
  <si>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</si>
  <si>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</si>
  <si>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</si>
  <si>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</si>
  <si>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</si>
  <si>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</si>
  <si>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</si>
  <si>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</si>
  <si>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</si>
  <si>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</si>
  <si>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</si>
  <si>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</si>
  <si>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</si>
  <si>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</si>
  <si>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</si>
  <si>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</si>
  <si>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</si>
  <si>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</si>
  <si>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</si>
  <si>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</si>
  <si>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</si>
  <si>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</si>
  <si>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</si>
  <si>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</si>
  <si>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</si>
  <si>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</si>
  <si>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</si>
  <si>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</si>
  <si>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</si>
  <si>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</si>
  <si>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</si>
  <si>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</si>
  <si>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</si>
  <si>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</si>
  <si>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</si>
  <si>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</si>
  <si>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</si>
  <si>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</si>
  <si>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</si>
  <si>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</si>
  <si>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</si>
  <si>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</si>
  <si>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</si>
  <si>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</si>
  <si>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</si>
  <si>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</si>
  <si>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</si>
  <si>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</si>
  <si>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</si>
  <si>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</si>
  <si>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</si>
  <si>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</si>
  <si>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</si>
  <si>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</si>
  <si>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</si>
  <si>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</si>
  <si>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</si>
  <si>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</si>
  <si>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</si>
  <si>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</si>
  <si>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</si>
  <si>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</si>
  <si>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</si>
  <si>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</si>
  <si>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</si>
  <si>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</si>
  <si>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</si>
  <si>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</si>
  <si>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</si>
  <si>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</si>
  <si>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</si>
  <si>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</si>
  <si>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</si>
  <si>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</si>
  <si>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</si>
  <si>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</si>
  <si>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</si>
  <si>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</si>
  <si>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</si>
  <si>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</si>
  <si>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</si>
  <si>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</si>
  <si>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</si>
  <si>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</si>
  <si>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</si>
  <si>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</si>
  <si>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</si>
  <si>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</si>
  <si>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</si>
  <si>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</si>
  <si>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</si>
  <si>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</si>
  <si>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</si>
  <si>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</si>
  <si>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</si>
  <si>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</si>
  <si>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</si>
  <si>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</si>
  <si>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</si>
  <si>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</si>
  <si>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</si>
  <si>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</si>
  <si>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</si>
  <si>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</si>
  <si>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</si>
  <si>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</si>
  <si>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</si>
  <si>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</si>
  <si>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</si>
  <si>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</si>
  <si>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</si>
  <si>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</si>
  <si>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</si>
  <si>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</si>
  <si>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</si>
  <si>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</si>
  <si>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</si>
  <si>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</si>
  <si>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</si>
  <si>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</si>
  <si>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</si>
  <si>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</si>
  <si>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</si>
  <si>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</si>
  <si>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</si>
  <si>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</si>
  <si>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</si>
  <si>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</si>
  <si>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</si>
  <si>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</si>
  <si>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</si>
  <si>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</si>
  <si>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</si>
  <si>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</si>
  <si>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</si>
  <si>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</si>
  <si>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</si>
  <si>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</si>
  <si>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</si>
  <si>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</si>
  <si>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</si>
  <si>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</si>
  <si>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</si>
  <si>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</si>
  <si>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</si>
  <si>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</si>
  <si>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</si>
  <si>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</si>
  <si>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</si>
  <si>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</si>
  <si>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</si>
  <si>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</si>
  <si>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</si>
  <si>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</si>
  <si>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</si>
  <si>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</si>
  <si>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</si>
  <si>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</si>
  <si>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</si>
  <si>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</si>
  <si>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</si>
  <si>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</si>
  <si>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</si>
  <si>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</si>
  <si>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</si>
  <si>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</si>
  <si>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</si>
  <si>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</si>
  <si>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</si>
  <si>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</si>
  <si>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</si>
  <si>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</si>
  <si>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</si>
  <si>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</si>
  <si>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</si>
  <si>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</si>
  <si>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</si>
  <si>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</si>
  <si>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</si>
  <si>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</si>
  <si>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</si>
  <si>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</si>
  <si>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</si>
  <si>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</si>
  <si>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</si>
  <si>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</si>
  <si>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</si>
  <si>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</si>
  <si>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</si>
  <si>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</si>
  <si>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</si>
  <si>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</si>
  <si>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</si>
  <si>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</si>
  <si>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</si>
  <si>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</si>
  <si>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</si>
  <si>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</si>
  <si>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</si>
  <si>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</si>
  <si>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</si>
  <si>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</si>
  <si>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</si>
  <si>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</si>
  <si>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</si>
  <si>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</si>
  <si>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</si>
  <si>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</si>
  <si>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</si>
  <si>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</si>
  <si>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</si>
  <si>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</si>
  <si>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</si>
  <si>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</si>
  <si>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</si>
  <si>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</si>
  <si>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</si>
  <si>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</si>
  <si>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</si>
  <si>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</si>
  <si>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</si>
  <si>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</si>
  <si>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</si>
  <si>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</si>
  <si>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</si>
  <si>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</si>
  <si>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</si>
  <si>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</si>
  <si>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</si>
  <si>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</si>
  <si>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</si>
  <si>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</si>
  <si>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</si>
  <si>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</si>
  <si>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</si>
  <si>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</si>
  <si>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</si>
  <si>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</si>
  <si>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</si>
  <si>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</si>
  <si>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</si>
  <si>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</si>
  <si>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</si>
  <si>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</si>
  <si>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</si>
  <si>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</si>
  <si>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</si>
  <si>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</si>
  <si>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</si>
  <si>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</si>
  <si>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</si>
  <si>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</si>
  <si>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</si>
  <si>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</si>
  <si>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</si>
  <si>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</si>
  <si>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</si>
  <si>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</si>
  <si>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</si>
  <si>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</si>
  <si>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</si>
  <si>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</si>
  <si>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</si>
  <si>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</si>
  <si>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</si>
  <si>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</si>
  <si>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</si>
  <si>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</si>
  <si>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</si>
  <si>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</si>
  <si>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</si>
  <si>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</si>
  <si>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</si>
  <si>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</si>
  <si>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</si>
  <si>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</si>
  <si>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</si>
  <si>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</si>
  <si>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</si>
  <si>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</si>
  <si>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</si>
  <si>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</si>
  <si>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</si>
  <si>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</si>
  <si>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</si>
  <si>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</si>
  <si>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</si>
  <si>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</si>
  <si>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</si>
  <si>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</si>
  <si>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</si>
  <si>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</si>
  <si>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</si>
  <si>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</si>
  <si>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</si>
  <si>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</si>
  <si>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</si>
  <si>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</si>
  <si>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</si>
  <si>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</si>
  <si>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</si>
  <si>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</si>
  <si>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</si>
  <si>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</si>
  <si>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</si>
  <si>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</si>
  <si>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</si>
  <si>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</si>
  <si>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</si>
  <si>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</si>
  <si>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</si>
  <si>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</si>
  <si>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</si>
  <si>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</si>
  <si>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</si>
  <si>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</si>
  <si>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</si>
  <si>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</si>
  <si>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</si>
  <si>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</si>
  <si>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</si>
  <si>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</si>
  <si>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</si>
  <si>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</si>
  <si>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</si>
  <si>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</si>
  <si>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</si>
  <si>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</si>
  <si>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</si>
  <si>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</si>
  <si>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</si>
  <si>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</si>
  <si>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</si>
  <si>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</si>
  <si>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</si>
  <si>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</si>
  <si>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</si>
  <si>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</si>
  <si>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</si>
  <si>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</si>
  <si>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</si>
  <si>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</si>
  <si>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</si>
  <si>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</si>
  <si>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</si>
  <si>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</si>
  <si>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</si>
  <si>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</si>
  <si>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</si>
  <si>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</si>
  <si>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</si>
  <si>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</si>
  <si>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</si>
  <si>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</si>
  <si>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</si>
  <si>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</si>
  <si>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</si>
  <si>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</si>
  <si>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</si>
  <si>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</si>
  <si>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</si>
  <si>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</si>
  <si>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</si>
  <si>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</si>
  <si>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</si>
  <si>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</si>
  <si>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</si>
  <si>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</si>
  <si>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</si>
  <si>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</si>
  <si>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</si>
  <si>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</si>
  <si>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</si>
  <si>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</si>
  <si>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</si>
  <si>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</si>
  <si>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</si>
  <si>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</si>
  <si>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</si>
  <si>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</si>
  <si>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</si>
  <si>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</si>
  <si>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</si>
  <si>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</si>
  <si>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</si>
  <si>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</si>
  <si>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</si>
  <si>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</si>
  <si>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</si>
  <si>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</si>
  <si>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</si>
  <si>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</si>
  <si>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</si>
  <si>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</si>
  <si>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</si>
  <si>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</si>
  <si>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</si>
  <si>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</si>
  <si>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</si>
  <si>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</si>
  <si>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</si>
  <si>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</si>
  <si>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</si>
  <si>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</si>
  <si>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</si>
  <si>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</si>
  <si>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</si>
  <si>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</si>
  <si>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</si>
  <si>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</si>
  <si>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</si>
  <si>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</si>
  <si>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</si>
  <si>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</si>
  <si>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</si>
  <si>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</si>
  <si>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</si>
  <si>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</si>
  <si>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</si>
  <si>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</si>
  <si>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</si>
  <si>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</si>
  <si>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</si>
  <si>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</si>
  <si>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</si>
  <si>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</si>
  <si>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</si>
  <si>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</si>
  <si>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</si>
  <si>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</si>
  <si>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</si>
  <si>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</si>
  <si>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</si>
  <si>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</si>
  <si>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</si>
  <si>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</si>
  <si>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</si>
  <si>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</si>
  <si>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</si>
  <si>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</si>
  <si>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</si>
  <si>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</si>
  <si>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</si>
  <si>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</si>
  <si>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</si>
  <si>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</si>
  <si>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</si>
  <si>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</si>
  <si>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</si>
  <si>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</si>
  <si>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</si>
  <si>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</si>
  <si>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</si>
  <si>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</si>
  <si>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</si>
  <si>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</si>
  <si>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</si>
  <si>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</si>
  <si>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</si>
  <si>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</si>
  <si>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</si>
  <si>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</si>
  <si>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</si>
  <si>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</si>
  <si>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</si>
  <si>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</si>
  <si>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</si>
  <si>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</si>
  <si>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</si>
  <si>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</si>
  <si>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</si>
  <si>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</si>
  <si>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</si>
  <si>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</si>
  <si>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</si>
  <si>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</si>
  <si>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</si>
  <si>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</si>
  <si>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</si>
  <si>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</si>
  <si>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</si>
  <si>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</si>
  <si>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</si>
  <si>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</si>
  <si>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</si>
  <si>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</si>
  <si>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</si>
  <si>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</si>
  <si>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</si>
  <si>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</si>
  <si>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</si>
  <si>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</si>
  <si>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</si>
  <si>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</si>
  <si>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</si>
  <si>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</si>
  <si>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</si>
  <si>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</si>
  <si>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</si>
  <si>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</si>
  <si>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</si>
  <si>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</si>
  <si>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</si>
  <si>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</si>
  <si>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</si>
  <si>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</si>
  <si>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</si>
  <si>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</si>
  <si>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</si>
  <si>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</si>
  <si>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</si>
  <si>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</si>
  <si>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</si>
  <si>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</si>
  <si>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</si>
  <si>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</si>
  <si>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</si>
  <si>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</si>
  <si>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</si>
  <si>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</si>
  <si>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</si>
  <si>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</si>
  <si>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</si>
  <si>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</si>
  <si>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</si>
  <si>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</si>
  <si>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</si>
  <si>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</si>
  <si>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</si>
  <si>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</si>
  <si>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</si>
  <si>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</si>
  <si>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</si>
  <si>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</si>
  <si>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</si>
  <si>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</si>
  <si>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</si>
  <si>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</si>
  <si>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</si>
  <si>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</si>
  <si>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</si>
  <si>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</si>
  <si>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</si>
  <si>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</si>
  <si>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</si>
  <si>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</si>
  <si>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</si>
  <si>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</si>
  <si>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</si>
  <si>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</si>
  <si>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</si>
  <si>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</si>
  <si>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</si>
  <si>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</si>
  <si>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</si>
  <si>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</si>
  <si>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</si>
  <si>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</si>
  <si>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</si>
  <si>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</si>
  <si>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</si>
  <si>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</si>
  <si>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</si>
  <si>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</si>
  <si>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</si>
  <si>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</si>
  <si>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</si>
  <si>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</si>
  <si>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</si>
  <si>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</si>
  <si>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</si>
  <si>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</si>
  <si>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</si>
  <si>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</si>
  <si>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</si>
  <si>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</si>
  <si>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</si>
  <si>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</si>
  <si>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</si>
  <si>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</si>
  <si>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</si>
  <si>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</si>
  <si>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</si>
  <si>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</si>
  <si>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</si>
  <si>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</si>
  <si>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</si>
  <si>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</si>
  <si>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</si>
  <si>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</si>
  <si>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</si>
  <si>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</si>
  <si>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</si>
  <si>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</si>
  <si>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</si>
  <si>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</si>
  <si>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</si>
  <si>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</si>
  <si>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</si>
  <si>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</si>
  <si>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</si>
  <si>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</si>
  <si>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</si>
  <si>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</si>
  <si>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</si>
  <si>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</si>
  <si>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</si>
  <si>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</si>
  <si>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</si>
  <si>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</si>
  <si>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</si>
  <si>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</si>
  <si>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</si>
  <si>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</si>
  <si>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</si>
  <si>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</si>
  <si>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</si>
  <si>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</si>
  <si>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</si>
  <si>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</si>
  <si>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</si>
  <si>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</si>
  <si>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</si>
  <si>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</si>
  <si>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</si>
  <si>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</si>
  <si>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</si>
  <si>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</si>
  <si>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</si>
  <si>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</si>
  <si>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</si>
  <si>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</si>
  <si>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</si>
  <si>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</si>
  <si>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</si>
  <si>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</si>
  <si>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</si>
  <si>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</si>
  <si>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</si>
  <si>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</si>
  <si>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</si>
  <si>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</si>
  <si>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</si>
  <si>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</si>
  <si>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</si>
  <si>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</si>
  <si>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</si>
  <si>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</si>
  <si>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</si>
  <si>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</si>
  <si>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</si>
  <si>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</si>
  <si>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</si>
  <si>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</si>
  <si>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</si>
  <si>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</si>
  <si>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</si>
  <si>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</si>
  <si>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</si>
  <si>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</si>
  <si>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</si>
  <si>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</si>
  <si>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</si>
  <si>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</si>
  <si>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</si>
  <si>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</si>
  <si>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</si>
  <si>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</si>
  <si>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</si>
  <si>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</si>
  <si>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</si>
  <si>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</si>
  <si>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</si>
  <si>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</si>
  <si>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</si>
  <si>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</si>
  <si>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</si>
  <si>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</si>
  <si>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</si>
  <si>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</si>
  <si>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</si>
  <si>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</si>
  <si>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</si>
  <si>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</si>
  <si>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</si>
  <si>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</si>
  <si>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</si>
  <si>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</si>
  <si>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</si>
  <si>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</si>
  <si>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</si>
  <si>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</si>
  <si>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</si>
  <si>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</si>
  <si>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</si>
  <si>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</si>
  <si>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</si>
  <si>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</si>
  <si>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</si>
  <si>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</si>
  <si>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</si>
  <si>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</si>
  <si>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</si>
  <si>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</si>
  <si>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</si>
  <si>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</si>
  <si>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</si>
  <si>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</si>
  <si>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</si>
  <si>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</si>
  <si>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</si>
  <si>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</si>
  <si>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</si>
  <si>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</si>
  <si>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</si>
  <si>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</si>
  <si>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</si>
  <si>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</si>
  <si>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</si>
  <si>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</si>
  <si>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</si>
  <si>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</si>
  <si>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</si>
  <si>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</si>
  <si>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</si>
  <si>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</si>
  <si>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</si>
  <si>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</si>
  <si>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</si>
  <si>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</si>
  <si>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</si>
  <si>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</si>
  <si>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</si>
  <si>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</si>
  <si>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</si>
  <si>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</si>
  <si>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</si>
  <si>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</si>
  <si>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</si>
  <si>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</si>
  <si>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</si>
  <si>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</si>
  <si>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</si>
  <si>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</si>
  <si>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</si>
  <si>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</si>
  <si>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</si>
  <si>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</si>
  <si>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</si>
  <si>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</si>
  <si>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</si>
  <si>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</si>
  <si>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</si>
  <si>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</si>
  <si>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</si>
  <si>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</si>
  <si>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</si>
  <si>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</si>
  <si>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</si>
  <si>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</si>
  <si>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</si>
  <si>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</si>
  <si>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</si>
  <si>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</si>
  <si>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</si>
  <si>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</si>
  <si>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</si>
  <si>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</si>
  <si>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</si>
  <si>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</si>
  <si>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</si>
  <si>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</si>
  <si>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</si>
  <si>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</si>
  <si>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</si>
  <si>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</si>
  <si>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</si>
  <si>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</si>
  <si>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</si>
  <si>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</si>
  <si>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</si>
  <si>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</si>
  <si>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</si>
  <si>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</si>
  <si>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</si>
  <si>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</si>
  <si>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</si>
  <si>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</si>
  <si>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</si>
  <si>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</si>
  <si>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</si>
  <si>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</si>
  <si>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</si>
  <si>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</si>
  <si>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</si>
  <si>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</si>
  <si>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</si>
  <si>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</si>
  <si>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</si>
  <si>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</si>
  <si>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</si>
  <si>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</si>
  <si>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</si>
  <si>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</si>
  <si>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</si>
  <si>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</si>
  <si>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</si>
  <si>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</si>
  <si>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</si>
  <si>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</si>
  <si>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</si>
  <si>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</si>
  <si>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</si>
  <si>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</si>
  <si>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</si>
  <si>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</si>
  <si>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</si>
  <si>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</si>
  <si>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</si>
  <si>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</si>
  <si>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</si>
  <si>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</si>
  <si>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</si>
  <si>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</si>
  <si>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</si>
  <si>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</si>
  <si>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</si>
  <si>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</si>
  <si>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</si>
  <si>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</si>
  <si>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</si>
  <si>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</si>
  <si>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</si>
  <si>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</si>
  <si>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</si>
  <si>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</si>
  <si>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</si>
  <si>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</si>
  <si>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</si>
  <si>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</si>
  <si>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</si>
  <si>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</si>
  <si>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</si>
  <si>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</si>
  <si>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</si>
  <si>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</si>
  <si>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</si>
  <si>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</si>
  <si>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</si>
  <si>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</si>
  <si>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</si>
  <si>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</si>
  <si>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</si>
  <si>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</si>
  <si>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</si>
  <si>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</si>
  <si>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</si>
  <si>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</si>
  <si>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</si>
  <si>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</si>
  <si>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</si>
  <si>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</si>
  <si>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</si>
  <si>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</si>
  <si>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</si>
  <si>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</si>
  <si>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</si>
  <si>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</si>
  <si>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</si>
  <si>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</si>
  <si>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</si>
  <si>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</si>
  <si>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</si>
  <si>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</si>
  <si>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</si>
  <si>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</si>
  <si>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</si>
  <si>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</si>
  <si>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</si>
  <si>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</si>
  <si>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</si>
  <si>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</si>
  <si>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</si>
  <si>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</si>
  <si>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</si>
  <si>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</si>
  <si>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</si>
  <si>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</si>
  <si>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</si>
  <si>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</si>
  <si>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</si>
  <si>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</si>
  <si>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</si>
  <si>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</si>
  <si>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</si>
  <si>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</si>
  <si>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</si>
  <si>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</si>
  <si>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</si>
  <si>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</si>
  <si>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</si>
  <si>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</si>
  <si>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</si>
  <si>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</si>
  <si>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</si>
  <si>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</si>
  <si>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</si>
  <si>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</si>
  <si>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</si>
  <si>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</si>
  <si>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</si>
  <si>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</si>
  <si>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</si>
  <si>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</si>
  <si>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</si>
  <si>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</si>
  <si>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</si>
  <si>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</si>
  <si>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</si>
  <si>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</si>
  <si>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</si>
  <si>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</si>
  <si>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</si>
  <si>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</si>
  <si>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</si>
  <si>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</si>
  <si>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</si>
  <si>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</si>
  <si>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</si>
  <si>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</si>
  <si>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</si>
  <si>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</si>
  <si>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</si>
  <si>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</si>
  <si>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</si>
  <si>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</si>
  <si>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</si>
  <si>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</si>
  <si>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</si>
  <si>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</si>
  <si>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</si>
  <si>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</si>
  <si>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</si>
  <si>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</si>
  <si>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</si>
  <si>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</si>
  <si>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</si>
  <si>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</si>
  <si>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</si>
  <si>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</si>
  <si>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</si>
  <si>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</si>
  <si>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</si>
  <si>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</si>
  <si>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</si>
  <si>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</si>
  <si>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</si>
  <si>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</si>
  <si>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</si>
  <si>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</si>
  <si>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</si>
  <si>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</si>
  <si>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</si>
  <si>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</si>
  <si>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</si>
  <si>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</si>
  <si>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</si>
  <si>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</si>
  <si>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</si>
  <si>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</si>
  <si>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</si>
  <si>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</si>
  <si>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</si>
  <si>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</si>
  <si>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</si>
  <si>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</si>
  <si>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</si>
  <si>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</si>
  <si>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</si>
  <si>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</si>
  <si>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</si>
  <si>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</si>
  <si>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</si>
  <si>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</si>
  <si>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</si>
  <si>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</si>
  <si>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</si>
  <si>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</si>
  <si>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</si>
  <si>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</si>
  <si>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</si>
  <si>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</si>
  <si>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</si>
  <si>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</si>
  <si>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</si>
  <si>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</si>
  <si>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</si>
  <si>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</si>
  <si>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</si>
  <si>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</si>
  <si>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</si>
  <si>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</si>
  <si>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</si>
  <si>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</si>
  <si>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</si>
  <si>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</si>
  <si>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</si>
  <si>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</si>
  <si>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</si>
  <si>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</si>
  <si>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</si>
  <si>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</si>
  <si>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</si>
  <si>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</si>
  <si>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</si>
  <si>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</si>
  <si>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</si>
  <si>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</si>
  <si>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</si>
  <si>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</si>
  <si>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</si>
  <si>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</si>
  <si>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</si>
  <si>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</si>
  <si>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</si>
  <si>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</si>
  <si>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</si>
  <si>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</si>
  <si>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</si>
  <si>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</si>
  <si>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</si>
  <si>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</si>
  <si>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</si>
  <si>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</si>
  <si>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</si>
  <si>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</si>
  <si>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</si>
  <si>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</si>
  <si>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</si>
  <si>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</si>
  <si>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</si>
  <si>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</si>
  <si>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</si>
  <si>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</si>
  <si>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</si>
  <si>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</si>
  <si>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</si>
  <si>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</si>
  <si>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</si>
  <si>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</si>
  <si>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</si>
  <si>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</si>
  <si>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</si>
  <si>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</si>
  <si>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</si>
  <si>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</si>
  <si>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</si>
  <si>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</si>
  <si>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</si>
  <si>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</si>
  <si>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</si>
  <si>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</si>
  <si>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</si>
  <si>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</si>
  <si>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</si>
  <si>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</si>
  <si>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</si>
  <si>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</si>
  <si>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</si>
  <si>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</si>
  <si>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</si>
  <si>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</si>
  <si>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</si>
  <si>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</si>
  <si>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</si>
  <si>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</si>
  <si>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</si>
  <si>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</si>
  <si>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</si>
  <si>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</si>
  <si>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</si>
  <si>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</si>
  <si>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</si>
  <si>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</si>
  <si>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</si>
  <si>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</si>
  <si>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</si>
  <si>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</si>
  <si>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</si>
  <si>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</si>
  <si>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</si>
  <si>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</si>
  <si>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</si>
  <si>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</si>
  <si>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</si>
  <si>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</si>
  <si>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</si>
  <si>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</si>
  <si>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</si>
  <si>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</si>
  <si>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</si>
  <si>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</si>
  <si>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</si>
  <si>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</si>
  <si>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</si>
  <si>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</si>
  <si>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</si>
  <si>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</si>
  <si>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</si>
  <si>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</si>
  <si>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</si>
  <si>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</si>
  <si>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</si>
  <si>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</si>
  <si>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</si>
  <si>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</si>
  <si>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</si>
  <si>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</si>
  <si>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</si>
  <si>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</si>
  <si>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</si>
  <si>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</si>
  <si>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</si>
  <si>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</si>
  <si>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</si>
  <si>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</si>
  <si>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</si>
  <si>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</si>
  <si>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</si>
  <si>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</si>
  <si>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</si>
  <si>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</si>
  <si>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</si>
  <si>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</si>
  <si>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</si>
  <si>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</si>
  <si>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</si>
  <si>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</si>
  <si>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</si>
  <si>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</si>
  <si>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</si>
  <si>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</si>
  <si>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</si>
  <si>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</si>
  <si>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</si>
  <si>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</si>
  <si>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</si>
  <si>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</si>
  <si>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</si>
  <si>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</si>
  <si>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</si>
  <si>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</si>
  <si>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</si>
  <si>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</si>
  <si>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</si>
  <si>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</si>
  <si>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</si>
  <si>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</si>
  <si>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</si>
  <si>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</si>
  <si>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</si>
  <si>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</si>
  <si>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</si>
  <si>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</si>
  <si>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</si>
  <si>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</si>
  <si>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</si>
  <si>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</si>
  <si>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</si>
  <si>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</si>
  <si>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</si>
  <si>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</si>
  <si>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</si>
  <si>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</si>
  <si>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</si>
  <si>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</si>
  <si>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</si>
  <si>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</si>
  <si>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</si>
  <si>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</si>
  <si>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</si>
  <si>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</si>
  <si>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</si>
  <si>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</si>
  <si>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</si>
  <si>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</si>
  <si>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</si>
  <si>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</si>
  <si>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</si>
  <si>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</si>
  <si>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</si>
  <si>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</si>
  <si>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</si>
  <si>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</si>
  <si>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</si>
  <si>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</si>
  <si>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</si>
  <si>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</si>
  <si>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</si>
  <si>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</si>
  <si>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</si>
  <si>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</si>
  <si>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</si>
  <si>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</si>
  <si>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</si>
  <si>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</si>
  <si>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</si>
  <si>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</si>
  <si>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</si>
  <si>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</si>
  <si>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</si>
  <si>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</si>
  <si>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</si>
  <si>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</si>
  <si>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</si>
  <si>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</si>
  <si>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</si>
  <si>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</si>
  <si>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</si>
  <si>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</si>
  <si>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</si>
  <si>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</si>
  <si>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</si>
  <si>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</si>
  <si>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</si>
  <si>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</si>
  <si>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</si>
  <si>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</si>
  <si>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</si>
  <si>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</si>
  <si>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</si>
  <si>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</si>
  <si>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</si>
  <si>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</si>
  <si>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</si>
  <si>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</si>
  <si>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</si>
  <si>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</si>
  <si>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</si>
  <si>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</si>
  <si>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</si>
  <si>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</si>
  <si>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</si>
  <si>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</si>
  <si>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</si>
  <si>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</si>
  <si>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</si>
  <si>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</si>
  <si>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</si>
  <si>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</si>
  <si>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</si>
  <si>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</si>
  <si>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</si>
  <si>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</si>
  <si>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</si>
  <si>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</si>
  <si>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</si>
  <si>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</si>
  <si>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</si>
  <si>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</si>
  <si>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</si>
  <si>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</si>
  <si>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</si>
  <si>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</si>
  <si>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</si>
  <si>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</si>
  <si>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</si>
  <si>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</si>
  <si>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</si>
  <si>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</si>
  <si>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</si>
  <si>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</si>
  <si>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</si>
  <si>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</si>
  <si>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</si>
  <si>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</si>
  <si>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</si>
  <si>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</si>
  <si>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</si>
  <si>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</si>
  <si>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</si>
  <si>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</si>
  <si>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</si>
  <si>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</si>
  <si>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</si>
  <si>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</si>
  <si>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</si>
  <si>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</si>
  <si>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</si>
  <si>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</si>
  <si>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</si>
  <si>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</si>
  <si>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</si>
  <si>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</si>
  <si>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</si>
  <si>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</si>
  <si>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</si>
  <si>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</si>
  <si>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</si>
  <si>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</si>
  <si>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</si>
  <si>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</si>
  <si>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</si>
  <si>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</si>
  <si>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</si>
  <si>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</si>
  <si>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</si>
  <si>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</si>
  <si>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</si>
  <si>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</si>
  <si>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</si>
  <si>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</si>
  <si>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</si>
  <si>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</si>
  <si>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</si>
  <si>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</si>
  <si>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</si>
  <si>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</si>
  <si>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</si>
  <si>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</si>
  <si>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</si>
  <si>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</si>
  <si>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</si>
  <si>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</si>
  <si>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</si>
  <si>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</si>
  <si>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</si>
  <si>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</si>
  <si>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</si>
  <si>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</si>
  <si>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</si>
  <si>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</si>
  <si>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</si>
  <si>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</si>
  <si>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</si>
  <si>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</si>
  <si>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</si>
  <si>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</si>
  <si>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</si>
  <si>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</si>
  <si>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</si>
  <si>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</si>
  <si>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</si>
  <si>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</si>
  <si>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</si>
  <si>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</si>
  <si>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</si>
  <si>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</si>
  <si>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</si>
  <si>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</si>
  <si>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</si>
  <si>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</si>
  <si>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</si>
  <si>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</si>
  <si>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</si>
  <si>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</si>
  <si>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</si>
  <si>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</si>
  <si>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</si>
  <si>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</si>
  <si>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</si>
  <si>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</si>
  <si>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</si>
  <si>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</si>
  <si>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</si>
  <si>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</si>
  <si>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</si>
  <si>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</si>
  <si>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</si>
  <si>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</si>
  <si>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</si>
  <si>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</si>
  <si>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</si>
  <si>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</si>
  <si>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</si>
  <si>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</si>
  <si>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</si>
  <si>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</si>
  <si>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</si>
  <si>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</si>
  <si>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</si>
  <si>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</si>
  <si>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</si>
  <si>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</si>
  <si>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</si>
  <si>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</si>
  <si>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</si>
  <si>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</si>
  <si>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</si>
  <si>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</si>
  <si>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</si>
  <si>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</si>
  <si>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</si>
  <si>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</si>
  <si>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</si>
  <si>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</si>
  <si>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</si>
  <si>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</si>
  <si>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</si>
  <si>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</si>
  <si>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</si>
  <si>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</si>
  <si>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</si>
  <si>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</si>
  <si>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</si>
  <si>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</si>
  <si>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</si>
  <si>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</si>
  <si>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</si>
  <si>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</si>
  <si>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</si>
  <si>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</si>
  <si>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</si>
  <si>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</si>
  <si>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</si>
  <si>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</si>
  <si>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</si>
  <si>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</si>
  <si>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</si>
  <si>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</si>
  <si>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</si>
  <si>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</si>
  <si>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</si>
  <si>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</si>
  <si>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</si>
  <si>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</si>
  <si>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</si>
  <si>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</si>
  <si>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</si>
  <si>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</si>
  <si>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</si>
  <si>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</si>
  <si>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</si>
  <si>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</si>
  <si>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</si>
  <si>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</si>
  <si>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</si>
  <si>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</si>
  <si>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</si>
  <si>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</si>
  <si>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</si>
  <si>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</si>
  <si>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</si>
  <si>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</si>
  <si>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</si>
  <si>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</si>
  <si>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</si>
  <si>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</si>
  <si>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</si>
  <si>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</si>
  <si>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</si>
  <si>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</si>
  <si>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</si>
  <si>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</si>
  <si>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</si>
  <si>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</si>
  <si>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</si>
  <si>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</si>
  <si>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</si>
  <si>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</si>
  <si>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</si>
  <si>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</si>
  <si>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</si>
  <si>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</si>
  <si>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</si>
  <si>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</si>
  <si>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</si>
  <si>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</si>
  <si>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</si>
  <si>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</si>
  <si>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</si>
  <si>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</si>
  <si>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</si>
  <si>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</si>
  <si>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</si>
  <si>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</si>
  <si>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</si>
  <si>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</si>
  <si>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</si>
  <si>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</si>
  <si>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</si>
  <si>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</si>
  <si>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</si>
  <si>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</si>
  <si>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</si>
  <si>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</si>
  <si>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</si>
  <si>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</si>
  <si>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</si>
  <si>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</si>
  <si>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</si>
  <si>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</si>
  <si>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</si>
  <si>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</si>
  <si>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</si>
  <si>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</si>
  <si>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</si>
  <si>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</si>
  <si>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</si>
  <si>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</si>
  <si>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</si>
  <si>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</si>
  <si>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</si>
  <si>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</si>
  <si>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</si>
  <si>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</si>
  <si>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</si>
  <si>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</si>
  <si>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</si>
  <si>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</si>
  <si>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</si>
  <si>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</si>
  <si>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</si>
  <si>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</si>
  <si>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</si>
  <si>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</si>
  <si>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</si>
  <si>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</si>
  <si>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</si>
  <si>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</si>
  <si>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</si>
  <si>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</si>
  <si>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</si>
  <si>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</si>
  <si>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</si>
  <si>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</si>
  <si>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</si>
  <si>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</si>
  <si>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</si>
  <si>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</si>
  <si>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</si>
  <si>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</si>
  <si>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</si>
  <si>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</si>
  <si>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</si>
  <si>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</si>
  <si>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</si>
  <si>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</si>
  <si>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</si>
  <si>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</si>
  <si>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</si>
  <si>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</si>
  <si>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</si>
  <si>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</si>
  <si>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</si>
  <si>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</si>
  <si>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</si>
  <si>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</si>
  <si>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</si>
  <si>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</si>
  <si>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</si>
  <si>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</si>
  <si>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</si>
  <si>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</si>
  <si>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</si>
  <si>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</si>
  <si>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</si>
  <si>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</si>
  <si>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</si>
  <si>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</si>
  <si>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</si>
  <si>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</si>
  <si>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</si>
  <si>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</si>
  <si>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</si>
  <si>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</si>
  <si>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</si>
  <si>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</si>
  <si>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</si>
  <si>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</si>
  <si>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</si>
  <si>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</si>
  <si>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</si>
  <si>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</si>
  <si>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</si>
  <si>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</si>
  <si>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</si>
  <si>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</si>
  <si>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</si>
  <si>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</si>
  <si>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</si>
  <si>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</si>
  <si>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</si>
  <si>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</si>
  <si>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</si>
  <si>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</si>
  <si>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</si>
  <si>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</si>
  <si>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</si>
  <si>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</si>
  <si>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</si>
  <si>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</si>
  <si>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</si>
  <si>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</si>
  <si>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</si>
  <si>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</si>
  <si>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</si>
  <si>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</si>
  <si>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</si>
  <si>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</si>
  <si>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</si>
  <si>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</si>
  <si>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</si>
  <si>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</si>
  <si>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</si>
  <si>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</si>
  <si>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</si>
  <si>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</si>
  <si>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</si>
  <si>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</si>
  <si>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</si>
  <si>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</si>
  <si>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</si>
  <si>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</si>
  <si>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</si>
  <si>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</si>
  <si>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</si>
  <si>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</si>
  <si>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</si>
  <si>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</si>
  <si>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</si>
  <si>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</si>
  <si>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</si>
  <si>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</si>
  <si>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</si>
  <si>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</si>
  <si>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</si>
  <si>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</si>
  <si>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</si>
  <si>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</si>
  <si>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</si>
  <si>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</si>
  <si>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</si>
  <si>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</si>
  <si>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</si>
  <si>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</si>
  <si>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</si>
  <si>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</si>
  <si>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</si>
  <si>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</si>
  <si>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</si>
  <si>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</si>
  <si>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</si>
  <si>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</si>
  <si>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</si>
  <si>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</si>
  <si>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</si>
  <si>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</si>
  <si>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</si>
  <si>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</si>
  <si>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</si>
  <si>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</si>
  <si>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</si>
  <si>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</si>
  <si>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</si>
  <si>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</si>
  <si>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</si>
  <si>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</si>
  <si>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</si>
  <si>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</si>
  <si>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</si>
  <si>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</si>
  <si>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</si>
  <si>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</si>
  <si>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</si>
  <si>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</si>
  <si>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</si>
  <si>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</si>
  <si>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</si>
  <si>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</si>
  <si>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</si>
  <si>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</si>
  <si>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</si>
  <si>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</si>
  <si>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</si>
  <si>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</si>
  <si>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</si>
  <si>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</si>
  <si>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</si>
  <si>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</si>
  <si>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</si>
  <si>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</si>
  <si>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</si>
  <si>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</si>
  <si>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</si>
  <si>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</si>
  <si>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</si>
  <si>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</si>
  <si>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</si>
  <si>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</si>
  <si>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</si>
  <si>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</si>
  <si>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</si>
  <si>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</si>
  <si>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</si>
  <si>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</si>
  <si>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</si>
  <si>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</si>
  <si>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</si>
  <si>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</si>
  <si>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</si>
  <si>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</si>
  <si>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</si>
  <si>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</si>
  <si>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</si>
  <si>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</si>
  <si>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</si>
  <si>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</si>
  <si>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</si>
  <si>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</si>
  <si>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</si>
  <si>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</si>
  <si>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</si>
  <si>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</si>
  <si>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</si>
  <si>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</si>
  <si>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</si>
  <si>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</si>
  <si>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</si>
  <si>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</si>
  <si>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</si>
  <si>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</si>
  <si>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</si>
  <si>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</si>
  <si>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</si>
  <si>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</si>
  <si>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</si>
  <si>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</si>
  <si>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</si>
  <si>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</si>
  <si>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</si>
  <si>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</si>
  <si>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</si>
  <si>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</si>
  <si>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</si>
  <si>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</si>
  <si>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</si>
  <si>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</si>
  <si>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</si>
  <si>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</si>
  <si>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</si>
  <si>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</si>
  <si>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</si>
  <si>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</si>
  <si>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</si>
  <si>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</si>
  <si>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</si>
  <si>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</si>
  <si>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</si>
  <si>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</si>
  <si>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</si>
  <si>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</si>
  <si>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</si>
  <si>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</si>
  <si>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</si>
  <si>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</si>
  <si>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</si>
  <si>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</si>
  <si>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</si>
  <si>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</si>
  <si>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</si>
  <si>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</si>
  <si>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</si>
  <si>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</si>
  <si>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</si>
  <si>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</si>
  <si>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</si>
  <si>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</si>
  <si>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</si>
  <si>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</si>
  <si>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</si>
  <si>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</si>
  <si>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</si>
  <si>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</si>
  <si>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</si>
  <si>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</si>
  <si>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</si>
  <si>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</si>
  <si>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</si>
  <si>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</si>
  <si>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</si>
  <si>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</si>
  <si>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</si>
  <si>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</si>
  <si>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</si>
  <si>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</si>
  <si>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</si>
  <si>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</si>
  <si>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</si>
  <si>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</si>
  <si>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</si>
  <si>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</si>
  <si>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</si>
  <si>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</si>
  <si>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</si>
  <si>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</si>
  <si>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</si>
  <si>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</si>
  <si>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</si>
  <si>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</si>
  <si>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</si>
  <si>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</si>
  <si>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</si>
  <si>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</si>
  <si>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</si>
  <si>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</si>
  <si>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</si>
  <si>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</si>
  <si>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</si>
  <si>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</si>
  <si>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</si>
  <si>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</si>
  <si>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</si>
  <si>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</si>
  <si>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</si>
  <si>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</si>
  <si>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</si>
  <si>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</si>
  <si>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</si>
  <si>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</si>
  <si>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</si>
  <si>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</si>
  <si>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</si>
  <si>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</si>
  <si>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</si>
  <si>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</si>
  <si>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</si>
  <si>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</si>
  <si>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</si>
  <si>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</si>
  <si>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</si>
  <si>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</si>
  <si>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</si>
  <si>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</si>
  <si>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</si>
  <si>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</si>
  <si>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</si>
  <si>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</si>
  <si>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</si>
  <si>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</si>
  <si>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</si>
  <si>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</si>
  <si>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</si>
  <si>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</si>
  <si>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</si>
  <si>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</si>
  <si>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</si>
  <si>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</si>
  <si>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</si>
  <si>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</si>
  <si>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</si>
  <si>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</si>
  <si>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</si>
  <si>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</si>
  <si>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</si>
  <si>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</si>
  <si>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</si>
  <si>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</si>
  <si>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</si>
  <si>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</si>
  <si>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</si>
  <si>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</si>
  <si>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</si>
  <si>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</si>
  <si>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</si>
  <si>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</si>
  <si>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</si>
  <si>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</si>
  <si>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</si>
  <si>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</si>
  <si>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</si>
  <si>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</si>
  <si>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</si>
  <si>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</si>
  <si>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</si>
  <si>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</si>
  <si>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</si>
  <si>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</si>
  <si>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</si>
  <si>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</si>
  <si>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</si>
  <si>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</si>
  <si>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</si>
  <si>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</si>
  <si>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</si>
  <si>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</si>
  <si>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</si>
  <si>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</si>
  <si>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</si>
  <si>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</si>
  <si>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</si>
  <si>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</si>
  <si>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</si>
  <si>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</si>
  <si>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</si>
  <si>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</si>
  <si>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</si>
  <si>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</si>
  <si>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</si>
  <si>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</si>
  <si>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</si>
  <si>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</si>
  <si>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</si>
  <si>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</si>
  <si>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</si>
  <si>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</si>
  <si>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</si>
  <si>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</si>
  <si>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</si>
  <si>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</si>
  <si>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</si>
  <si>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</si>
  <si>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</si>
  <si>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</si>
  <si>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</si>
  <si>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</si>
  <si>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</si>
  <si>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</si>
  <si>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</si>
  <si>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</si>
  <si>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</si>
  <si>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</si>
  <si>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</si>
  <si>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</si>
  <si>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</si>
  <si>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</si>
  <si>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</si>
  <si>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</si>
  <si>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</si>
  <si>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</si>
  <si>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</si>
  <si>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</si>
  <si>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</si>
  <si>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</si>
  <si>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</si>
  <si>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</si>
  <si>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</si>
  <si>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</si>
  <si>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</si>
  <si>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</si>
  <si>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</si>
  <si>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</si>
  <si>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</si>
  <si>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</si>
  <si>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</si>
  <si>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</si>
  <si>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</si>
  <si>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</si>
  <si>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</si>
  <si>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</si>
  <si>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</si>
  <si>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</si>
  <si>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</si>
  <si>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</si>
  <si>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</si>
  <si>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</si>
  <si>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</si>
  <si>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</si>
  <si>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</si>
  <si>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</si>
  <si>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</si>
  <si>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</si>
  <si>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</si>
  <si>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</si>
  <si>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</si>
  <si>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</si>
  <si>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</si>
  <si>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</si>
  <si>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</si>
  <si>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</si>
  <si>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</si>
  <si>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</si>
  <si>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</si>
  <si>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</si>
  <si>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</si>
  <si>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</si>
  <si>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</si>
  <si>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</si>
  <si>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</si>
  <si>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</si>
  <si>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</si>
  <si>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</si>
  <si>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</si>
  <si>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</si>
  <si>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</si>
  <si>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</si>
  <si>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</si>
  <si>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</si>
  <si>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</si>
  <si>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</si>
  <si>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</si>
  <si>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</si>
  <si>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</si>
  <si>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</si>
  <si>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</si>
  <si>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</si>
  <si>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</si>
  <si>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</si>
  <si>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</si>
  <si>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</si>
  <si>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</si>
  <si>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</si>
  <si>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</si>
  <si>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</si>
  <si>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</si>
  <si>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</si>
  <si>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</si>
  <si>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</si>
  <si>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</si>
  <si>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</si>
  <si>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</si>
  <si>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</si>
  <si>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</si>
  <si>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</si>
  <si>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</si>
  <si>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</si>
  <si>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</si>
  <si>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</si>
  <si>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</si>
  <si>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</si>
  <si>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</si>
  <si>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</si>
  <si>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</si>
  <si>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</si>
  <si>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</si>
  <si>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</si>
  <si>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</si>
  <si>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</si>
  <si>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</si>
  <si>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</si>
  <si>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</si>
  <si>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</si>
  <si>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</si>
  <si>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</si>
  <si>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</si>
  <si>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</si>
  <si>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</si>
  <si>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</si>
  <si>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</si>
  <si>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</si>
  <si>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</si>
  <si>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</si>
  <si>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</si>
  <si>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</si>
  <si>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</si>
  <si>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</si>
  <si>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</si>
  <si>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</si>
  <si>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</si>
  <si>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</si>
  <si>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</si>
  <si>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</si>
  <si>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</si>
  <si>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</si>
  <si>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</si>
  <si>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</si>
  <si>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</si>
  <si>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</si>
  <si>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</si>
  <si>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</si>
  <si>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</si>
  <si>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</si>
  <si>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</si>
  <si>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</si>
  <si>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</si>
  <si>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</si>
  <si>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</si>
  <si>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</si>
  <si>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</si>
  <si>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</si>
  <si>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</si>
  <si>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</si>
  <si>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</si>
  <si>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</si>
  <si>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</si>
  <si>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</si>
  <si>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</si>
  <si>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</si>
  <si>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</si>
  <si>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</si>
  <si>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</si>
  <si>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</si>
  <si>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</si>
  <si>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</si>
  <si>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</si>
  <si>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</si>
  <si>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</si>
  <si>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</si>
  <si>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</si>
  <si>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</si>
  <si>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</si>
  <si>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</si>
  <si>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</si>
  <si>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</si>
  <si>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</si>
  <si>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</si>
  <si>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</si>
  <si>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</si>
  <si>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</si>
  <si>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</si>
  <si>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</si>
  <si>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</si>
  <si>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</si>
  <si>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</si>
  <si>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</si>
  <si>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</si>
  <si>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</si>
  <si>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</si>
  <si>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</si>
  <si>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</si>
  <si>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</si>
  <si>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</si>
  <si>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</si>
  <si>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</si>
  <si>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</si>
  <si>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</si>
  <si>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</si>
  <si>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</si>
  <si>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</si>
  <si>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</si>
  <si>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</si>
  <si>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</si>
  <si>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</si>
  <si>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</si>
  <si>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</si>
  <si>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</si>
  <si>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</si>
  <si>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</si>
  <si>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</si>
  <si>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</si>
  <si>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</si>
  <si>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</si>
  <si>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</si>
  <si>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</si>
  <si>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</si>
  <si>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</si>
  <si>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</si>
  <si>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</si>
  <si>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</si>
  <si>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</si>
  <si>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</si>
  <si>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</si>
  <si>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</si>
  <si>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</si>
  <si>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</si>
  <si>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</si>
  <si>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</si>
  <si>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</si>
  <si>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</si>
  <si>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</si>
  <si>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</si>
  <si>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</si>
  <si>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</si>
  <si>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</si>
  <si>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</si>
  <si>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</si>
  <si>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</si>
  <si>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</si>
  <si>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</si>
  <si>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</si>
  <si>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</si>
  <si>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</si>
  <si>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</si>
  <si>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</si>
  <si>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</si>
  <si>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</si>
  <si>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</si>
  <si>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</si>
  <si>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</si>
  <si>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</si>
  <si>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</si>
  <si>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</si>
  <si>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</si>
  <si>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</si>
  <si>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</si>
  <si>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</si>
  <si>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</si>
  <si>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</si>
  <si>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</si>
  <si>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</si>
  <si>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</si>
  <si>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</si>
  <si>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</si>
  <si>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</si>
  <si>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</si>
  <si>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</si>
  <si>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</si>
  <si>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</si>
  <si>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</si>
  <si>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</si>
  <si>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</si>
  <si>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</si>
  <si>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</si>
  <si>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</si>
  <si>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</si>
  <si>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</si>
  <si>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</si>
  <si>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</si>
  <si>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</si>
  <si>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</si>
  <si>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</si>
  <si>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</si>
  <si>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</si>
  <si>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</si>
  <si>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</si>
  <si>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</si>
  <si>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</si>
  <si>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</si>
  <si>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</si>
  <si>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</si>
  <si>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</si>
  <si>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</si>
  <si>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</si>
  <si>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</si>
  <si>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</si>
  <si>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</si>
  <si>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</si>
  <si>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</si>
  <si>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</si>
  <si>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</si>
  <si>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</si>
  <si>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</si>
  <si>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</si>
  <si>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</si>
  <si>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</si>
  <si>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</si>
  <si>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</si>
  <si>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</si>
  <si>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</si>
  <si>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</si>
  <si>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</si>
  <si>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</si>
  <si>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</si>
  <si>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</si>
  <si>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</si>
  <si>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</si>
  <si>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</si>
  <si>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</si>
  <si>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</si>
  <si>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</si>
  <si>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</si>
  <si>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</si>
  <si>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</si>
  <si>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</si>
  <si>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</si>
  <si>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</si>
  <si>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</si>
  <si>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</si>
  <si>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</si>
  <si>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</si>
  <si>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</si>
  <si>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</si>
  <si>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</si>
  <si>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</si>
  <si>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</si>
  <si>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</si>
  <si>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</si>
  <si>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</si>
  <si>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</si>
  <si>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</si>
  <si>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</si>
  <si>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</si>
  <si>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</si>
  <si>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</si>
  <si>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</si>
  <si>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</si>
  <si>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</si>
  <si>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</si>
  <si>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</si>
  <si>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</si>
  <si>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</si>
  <si>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</si>
  <si>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</si>
  <si>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</si>
  <si>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</si>
  <si>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</si>
  <si>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</si>
  <si>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</si>
  <si>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</si>
  <si>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</si>
  <si>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</si>
  <si>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</si>
  <si>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</si>
  <si>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</si>
  <si>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</si>
  <si>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</si>
  <si>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</si>
  <si>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</si>
  <si>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</si>
  <si>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</si>
  <si>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</si>
  <si>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</si>
  <si>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</si>
  <si>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</si>
  <si>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</si>
  <si>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</si>
  <si>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</si>
  <si>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</si>
  <si>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</si>
  <si>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</si>
  <si>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</si>
  <si>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</si>
  <si>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</si>
  <si>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</si>
  <si>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</si>
  <si>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</si>
  <si>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</si>
  <si>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</si>
  <si>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</si>
  <si>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</si>
  <si>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</si>
  <si>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</si>
  <si>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</si>
  <si>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</si>
  <si>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</si>
  <si>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</si>
  <si>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</si>
  <si>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</si>
  <si>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</si>
  <si>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</si>
  <si>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</si>
  <si>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</si>
  <si>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</si>
  <si>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</si>
  <si>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</si>
  <si>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</si>
  <si>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</si>
  <si>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</si>
  <si>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</si>
  <si>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</si>
  <si>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</si>
  <si>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</si>
  <si>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</si>
  <si>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</si>
  <si>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</si>
  <si>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</si>
  <si>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</si>
  <si>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</si>
  <si>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</si>
  <si>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</si>
  <si>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</si>
  <si>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</si>
  <si>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</si>
  <si>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</si>
  <si>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</si>
  <si>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</si>
  <si>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</si>
  <si>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</si>
  <si>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</si>
  <si>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</si>
  <si>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</si>
  <si>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</si>
  <si>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</si>
  <si>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</si>
  <si>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</si>
  <si>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</si>
  <si>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</si>
  <si>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</si>
  <si>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</si>
  <si>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</si>
  <si>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</si>
  <si>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</si>
  <si>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</si>
  <si>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</si>
  <si>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</si>
  <si>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</si>
  <si>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</si>
  <si>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</si>
  <si>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</si>
  <si>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</si>
  <si>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</si>
  <si>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</si>
  <si>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</si>
  <si>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</si>
  <si>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</si>
  <si>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</si>
  <si>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</si>
  <si>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</si>
  <si>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</si>
  <si>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</si>
  <si>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</si>
  <si>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</si>
  <si>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</si>
  <si>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</si>
  <si>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</si>
  <si>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</si>
  <si>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</si>
  <si>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</si>
  <si>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</si>
  <si>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</si>
  <si>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</si>
  <si>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</si>
  <si>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</si>
  <si>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</si>
  <si>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</si>
  <si>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</si>
  <si>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</si>
  <si>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</si>
  <si>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</si>
  <si>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</si>
  <si>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</si>
  <si>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</si>
  <si>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</si>
  <si>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</si>
  <si>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</si>
  <si>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</si>
  <si>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</si>
  <si>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</si>
  <si>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</si>
  <si>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</si>
  <si>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</si>
  <si>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</si>
  <si>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</si>
  <si>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</si>
  <si>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</si>
  <si>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</si>
  <si>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</si>
  <si>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</si>
  <si>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</si>
  <si>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</si>
  <si>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</si>
  <si>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</si>
  <si>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</si>
  <si>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</si>
  <si>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</si>
  <si>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</si>
  <si>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</si>
  <si>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</si>
  <si>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</si>
  <si>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</si>
  <si>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</si>
  <si>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</si>
  <si>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</si>
  <si>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</si>
  <si>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</si>
  <si>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</si>
  <si>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</si>
  <si>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</si>
  <si>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</si>
  <si>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</si>
  <si>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</si>
  <si>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</si>
  <si>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</si>
  <si>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</si>
  <si>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</si>
  <si>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</si>
  <si>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</si>
  <si>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</si>
  <si>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</si>
  <si>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</si>
  <si>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</si>
  <si>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</si>
  <si>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</si>
  <si>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</si>
  <si>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</si>
  <si>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</si>
  <si>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</si>
  <si>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</si>
  <si>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</si>
  <si>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</si>
  <si>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</si>
  <si>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</si>
  <si>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</si>
  <si>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</si>
  <si>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</si>
  <si>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</si>
  <si>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</si>
  <si>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</si>
  <si>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</si>
  <si>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</si>
  <si>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</si>
  <si>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</si>
  <si>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</si>
  <si>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</si>
  <si>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</si>
  <si>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</si>
  <si>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</si>
  <si>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</si>
  <si>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</si>
  <si>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</si>
  <si>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</si>
  <si>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</si>
  <si>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</si>
  <si>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</si>
  <si>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</si>
  <si>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</si>
  <si>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</si>
  <si>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</si>
  <si>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</si>
  <si>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</si>
  <si>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</si>
  <si>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</si>
  <si>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</si>
  <si>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</si>
  <si>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</si>
  <si>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</si>
  <si>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</si>
  <si>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</si>
  <si>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</si>
  <si>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</si>
  <si>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</si>
  <si>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</si>
  <si>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</si>
  <si>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</si>
  <si>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</si>
  <si>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</si>
  <si>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</si>
  <si>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</si>
  <si>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</si>
  <si>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</si>
  <si>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</si>
  <si>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</si>
  <si>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</si>
  <si>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</si>
  <si>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</si>
  <si>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</si>
  <si>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</si>
  <si>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</si>
  <si>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</si>
  <si>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</si>
  <si>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</si>
  <si>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</si>
  <si>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</si>
  <si>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</si>
  <si>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</si>
  <si>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</si>
  <si>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</si>
  <si>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</si>
  <si>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</si>
  <si>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</si>
  <si>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</si>
  <si>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</si>
  <si>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</si>
  <si>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</si>
  <si>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</si>
  <si>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</si>
  <si>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</si>
  <si>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</si>
  <si>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</si>
  <si>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</si>
  <si>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</si>
  <si>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</si>
  <si>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</si>
  <si>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</si>
  <si>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</si>
  <si>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</si>
  <si>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</si>
  <si>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</si>
  <si>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</si>
  <si>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</si>
  <si>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</si>
  <si>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</si>
  <si>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</si>
  <si>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</si>
  <si>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</si>
  <si>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</si>
  <si>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</si>
  <si>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</si>
  <si>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</si>
  <si>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</si>
  <si>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</si>
  <si>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</si>
  <si>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</si>
  <si>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</si>
  <si>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</si>
  <si>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</si>
  <si>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</si>
  <si>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</si>
  <si>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</si>
  <si>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</si>
  <si>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</si>
  <si>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</si>
  <si>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</si>
  <si>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</si>
  <si>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</si>
  <si>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</si>
  <si>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</si>
  <si>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</si>
  <si>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</si>
  <si>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</si>
  <si>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</si>
  <si>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</si>
  <si>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</si>
  <si>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</si>
  <si>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</si>
  <si>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</si>
  <si>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</si>
  <si>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</si>
  <si>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</si>
  <si>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</si>
  <si>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</si>
  <si>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</si>
  <si>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</si>
  <si>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</si>
  <si>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</si>
  <si>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</si>
  <si>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</si>
  <si>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</si>
  <si>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</si>
  <si>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</si>
  <si>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</si>
  <si>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</si>
  <si>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</si>
  <si>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</si>
  <si>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</si>
  <si>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</si>
  <si>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</si>
  <si>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</si>
  <si>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</si>
  <si>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</si>
  <si>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</si>
  <si>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</si>
  <si>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</si>
  <si>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</si>
  <si>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</si>
  <si>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</si>
  <si>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</si>
  <si>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</si>
  <si>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</si>
  <si>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</si>
  <si>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</si>
  <si>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</si>
  <si>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</si>
  <si>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</si>
  <si>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</si>
  <si>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</si>
  <si>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</si>
  <si>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</si>
  <si>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</si>
  <si>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</si>
  <si>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</si>
  <si>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</si>
  <si>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</si>
  <si>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</si>
  <si>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</si>
  <si>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</si>
  <si>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</si>
  <si>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</si>
  <si>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</si>
  <si>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</si>
  <si>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</si>
  <si>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</si>
  <si>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</si>
  <si>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</si>
  <si>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</si>
  <si>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</si>
  <si>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</si>
  <si>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</si>
  <si>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</si>
  <si>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</si>
  <si>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</si>
  <si>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</si>
  <si>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</si>
  <si>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</si>
  <si>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</si>
  <si>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</si>
  <si>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</si>
  <si>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</si>
  <si>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</si>
  <si>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</si>
  <si>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</si>
  <si>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</si>
  <si>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</si>
  <si>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</si>
  <si>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</si>
  <si>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</si>
  <si>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</si>
  <si>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</si>
  <si>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</si>
  <si>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</si>
  <si>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</si>
  <si>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</si>
  <si>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</si>
  <si>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</si>
  <si>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</si>
  <si>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</si>
  <si>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</si>
  <si>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</si>
  <si>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</si>
  <si>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</si>
  <si>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</si>
  <si>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</si>
  <si>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</si>
  <si>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</si>
  <si>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</si>
  <si>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</si>
  <si>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</si>
  <si>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</si>
  <si>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</si>
  <si>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</si>
  <si>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</si>
  <si>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</si>
  <si>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</si>
  <si>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</si>
  <si>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</si>
  <si>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</si>
  <si>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</si>
  <si>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</si>
  <si>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</si>
  <si>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</si>
  <si>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</si>
  <si>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</si>
  <si>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</si>
  <si>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</si>
  <si>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</si>
  <si>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</si>
  <si>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</si>
  <si>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</si>
  <si>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</si>
  <si>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</si>
  <si>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</si>
  <si>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</si>
  <si>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</si>
  <si>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</si>
  <si>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</si>
  <si>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</si>
  <si>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</si>
  <si>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</si>
  <si>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</si>
  <si>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</si>
  <si>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</si>
  <si>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</si>
  <si>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</si>
  <si>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</si>
  <si>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</si>
  <si>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</si>
  <si>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</si>
  <si>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</si>
  <si>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</si>
  <si>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</si>
  <si>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</si>
  <si>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</si>
  <si>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</si>
  <si>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</si>
  <si>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</si>
  <si>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</si>
  <si>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</si>
  <si>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</si>
  <si>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</si>
  <si>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</si>
  <si>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</si>
  <si>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</si>
  <si>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</si>
  <si>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</si>
  <si>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</si>
  <si>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</si>
  <si>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</si>
  <si>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</si>
  <si>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</si>
  <si>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</si>
  <si>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</si>
  <si>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</si>
  <si>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</si>
  <si>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</si>
  <si>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</si>
  <si>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</si>
  <si>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</si>
  <si>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</si>
  <si>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</si>
  <si>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</si>
  <si>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</si>
  <si>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</si>
  <si>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</si>
  <si>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</si>
  <si>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</si>
  <si>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</si>
  <si>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</si>
  <si>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</si>
  <si>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</si>
  <si>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</si>
  <si>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</si>
  <si>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</si>
  <si>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</si>
  <si>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</si>
  <si>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</si>
  <si>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</si>
  <si>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</si>
  <si>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</si>
  <si>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</si>
  <si>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</si>
  <si>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</si>
  <si>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</si>
  <si>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</si>
  <si>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</si>
  <si>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</si>
  <si>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</si>
  <si>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</si>
  <si>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</si>
  <si>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</si>
  <si>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</si>
  <si>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</si>
  <si>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</si>
  <si>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</si>
  <si>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</si>
  <si>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</si>
  <si>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</si>
  <si>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</si>
  <si>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</si>
  <si>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</si>
  <si>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</si>
  <si>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</si>
  <si>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</si>
  <si>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</si>
  <si>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</si>
  <si>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</si>
  <si>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</si>
  <si>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</si>
  <si>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</si>
  <si>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</si>
  <si>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</si>
  <si>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</si>
  <si>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</si>
  <si>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</si>
  <si>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</si>
  <si>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</si>
  <si>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</si>
  <si>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</si>
  <si>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</si>
  <si>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</si>
  <si>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</si>
  <si>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</si>
  <si>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</si>
  <si>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</si>
  <si>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</si>
  <si>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</si>
  <si>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</si>
  <si>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</si>
  <si>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</si>
  <si>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</si>
  <si>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</si>
  <si>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</si>
  <si>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</si>
  <si>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</si>
  <si>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</si>
  <si>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</si>
  <si>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</si>
  <si>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</si>
  <si>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</si>
  <si>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</si>
  <si>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</si>
  <si>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</si>
  <si>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</si>
  <si>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</si>
  <si>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</si>
  <si>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</si>
  <si>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</si>
  <si>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</si>
  <si>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</si>
  <si>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</si>
  <si>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</si>
  <si>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</si>
  <si>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</si>
  <si>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</si>
  <si>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</si>
  <si>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</si>
  <si>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</si>
  <si>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</si>
  <si>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</si>
  <si>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</si>
  <si>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</si>
  <si>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</si>
  <si>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</si>
  <si>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</si>
  <si>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</si>
  <si>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</si>
  <si>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</si>
  <si>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</si>
  <si>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</si>
  <si>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</si>
  <si>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</si>
  <si>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</si>
  <si>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</si>
  <si>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</si>
  <si>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</si>
  <si>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</si>
  <si>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</si>
  <si>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</si>
  <si>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</si>
  <si>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</si>
  <si>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</si>
  <si>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</si>
  <si>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</si>
  <si>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</si>
  <si>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</si>
  <si>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</si>
  <si>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</si>
  <si>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</si>
  <si>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</si>
  <si>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</si>
  <si>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</si>
  <si>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</si>
  <si>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</si>
  <si>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</si>
  <si>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</si>
  <si>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</si>
  <si>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</si>
  <si>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</si>
  <si>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</si>
  <si>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</si>
  <si>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</si>
  <si>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</si>
  <si>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</si>
  <si>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</si>
  <si>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</si>
  <si>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</si>
  <si>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</si>
  <si>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</si>
  <si>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</si>
  <si>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</si>
  <si>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</si>
  <si>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</si>
  <si>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</si>
  <si>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</si>
  <si>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</si>
  <si>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</si>
  <si>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</si>
  <si>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</si>
  <si>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</si>
  <si>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</si>
  <si>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</si>
  <si>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</si>
  <si>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</si>
  <si>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</si>
  <si>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</si>
  <si>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</si>
  <si>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</si>
  <si>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</si>
  <si>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</si>
  <si>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</si>
  <si>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</si>
  <si>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</si>
  <si>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</si>
  <si>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</si>
  <si>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</si>
  <si>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</si>
  <si>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</si>
  <si>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</si>
  <si>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</si>
  <si>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</si>
  <si>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</si>
  <si>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</si>
  <si>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</si>
  <si>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</si>
  <si>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</si>
  <si>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</si>
  <si>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</si>
  <si>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</si>
  <si>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</si>
  <si>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</si>
  <si>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</si>
  <si>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</si>
  <si>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</si>
  <si>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</si>
  <si>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</si>
  <si>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</si>
  <si>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</si>
  <si>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</si>
  <si>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</si>
  <si>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</si>
  <si>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</si>
  <si>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</si>
  <si>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</si>
  <si>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</si>
  <si>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</si>
  <si>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</si>
  <si>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</si>
  <si>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</si>
  <si>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</si>
  <si>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</si>
  <si>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</si>
  <si>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</si>
  <si>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</si>
  <si>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</si>
  <si>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</si>
  <si>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</si>
  <si>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</si>
  <si>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</si>
  <si>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</si>
  <si>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</si>
  <si>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</si>
  <si>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</si>
  <si>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</si>
  <si>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</si>
  <si>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</si>
  <si>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</si>
  <si>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</si>
  <si>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</si>
  <si>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</si>
  <si>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</si>
  <si>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</si>
  <si>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</si>
  <si>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</si>
  <si>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</si>
  <si>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</si>
  <si>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</si>
  <si>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</si>
  <si>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</si>
  <si>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</si>
  <si>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</si>
  <si>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</si>
  <si>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</si>
  <si>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</si>
  <si>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</si>
  <si>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</si>
  <si>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</si>
  <si>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</si>
  <si>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</si>
  <si>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</si>
  <si>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</si>
  <si>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</si>
  <si>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</si>
  <si>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</si>
  <si>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</si>
  <si>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</si>
  <si>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</si>
  <si>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</si>
  <si>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</si>
  <si>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</si>
  <si>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</si>
  <si>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</si>
  <si>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</si>
  <si>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</si>
  <si>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</si>
  <si>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</si>
  <si>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</si>
  <si>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</si>
  <si>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</si>
  <si>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</si>
  <si>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</si>
  <si>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</si>
  <si>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</si>
  <si>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</si>
  <si>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</si>
  <si>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</si>
  <si>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</si>
  <si>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</si>
  <si>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</si>
  <si>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</si>
  <si>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</si>
  <si>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</si>
  <si>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</si>
  <si>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</si>
  <si>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</si>
  <si>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</si>
  <si>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</si>
  <si>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</si>
  <si>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</si>
  <si>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</si>
  <si>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</si>
  <si>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</si>
  <si>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</si>
  <si>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</si>
  <si>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</si>
  <si>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</si>
  <si>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</si>
  <si>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</si>
  <si>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</si>
  <si>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</si>
  <si>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</si>
  <si>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</si>
  <si>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</si>
  <si>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</si>
  <si>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</si>
  <si>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</si>
  <si>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</si>
  <si>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</si>
  <si>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</si>
  <si>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</si>
  <si>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</si>
  <si>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</si>
  <si>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</si>
  <si>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</si>
  <si>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</si>
  <si>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</si>
  <si>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</si>
  <si>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</si>
  <si>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</si>
  <si>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</si>
  <si>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</si>
  <si>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</si>
  <si>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</si>
  <si>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</si>
  <si>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</si>
  <si>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</si>
  <si>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</si>
  <si>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</si>
  <si>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</si>
  <si>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</si>
  <si>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</si>
  <si>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</si>
  <si>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</si>
  <si>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</si>
  <si>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</si>
  <si>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</si>
  <si>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</si>
  <si>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</si>
  <si>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</si>
  <si>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</si>
  <si>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</si>
  <si>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</si>
  <si>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</si>
  <si>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</si>
  <si>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</si>
  <si>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</si>
  <si>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</si>
  <si>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</si>
  <si>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</si>
  <si>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</si>
  <si>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</si>
  <si>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</si>
  <si>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</si>
  <si>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</si>
  <si>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</si>
  <si>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</si>
  <si>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</si>
  <si>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</si>
  <si>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</si>
  <si>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</si>
  <si>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</si>
  <si>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</si>
  <si>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</si>
  <si>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</si>
  <si>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</si>
  <si>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</si>
  <si>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</si>
  <si>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</si>
  <si>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</si>
  <si>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</si>
  <si>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</si>
  <si>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</si>
  <si>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</si>
  <si>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</si>
  <si>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</si>
  <si>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</si>
  <si>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</si>
  <si>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</si>
  <si>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</si>
  <si>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</si>
  <si>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</si>
  <si>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</si>
  <si>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</si>
  <si>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</si>
  <si>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</si>
  <si>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</si>
  <si>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</si>
  <si>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</si>
  <si>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</si>
  <si>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</si>
  <si>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</si>
  <si>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</si>
  <si>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</si>
  <si>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</si>
  <si>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</si>
  <si>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</si>
  <si>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</si>
  <si>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</si>
  <si>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</si>
  <si>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</si>
  <si>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</si>
  <si>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</si>
  <si>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</si>
  <si>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</si>
  <si>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</si>
  <si>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</si>
  <si>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</si>
  <si>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</si>
  <si>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</si>
  <si>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</si>
  <si>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</si>
  <si>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</si>
  <si>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</si>
  <si>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</si>
  <si>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</si>
  <si>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</si>
  <si>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</si>
  <si>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</si>
  <si>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</si>
  <si>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</si>
  <si>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</si>
  <si>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</si>
  <si>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</si>
  <si>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</si>
  <si>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</si>
  <si>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</si>
  <si>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</si>
  <si>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</si>
  <si>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</si>
  <si>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</si>
  <si>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</si>
  <si>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</si>
  <si>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</si>
  <si>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</si>
  <si>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</si>
  <si>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</si>
  <si>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</si>
  <si>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</si>
  <si>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</si>
  <si>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</si>
  <si>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</si>
  <si>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</si>
  <si>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</si>
  <si>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</si>
  <si>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</si>
  <si>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</si>
  <si>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</si>
  <si>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</si>
  <si>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</si>
  <si>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</si>
  <si>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</si>
  <si>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</si>
  <si>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</si>
  <si>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</si>
  <si>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</si>
  <si>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</si>
  <si>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</si>
  <si>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</si>
  <si>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</si>
  <si>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</si>
  <si>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</si>
  <si>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</si>
  <si>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</si>
  <si>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</si>
  <si>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</si>
  <si>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</si>
  <si>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</si>
  <si>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</si>
  <si>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</si>
  <si>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</si>
  <si>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</si>
  <si>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</si>
  <si>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</si>
  <si>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</si>
  <si>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</si>
  <si>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</si>
  <si>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</si>
  <si>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</si>
  <si>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</si>
  <si>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</si>
  <si>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</si>
  <si>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</si>
  <si>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</si>
  <si>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</si>
  <si>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</si>
  <si>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</si>
  <si>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</si>
  <si>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</si>
  <si>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</si>
  <si>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</si>
  <si>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</si>
  <si>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</si>
  <si>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</si>
  <si>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</si>
  <si>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</si>
  <si>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</si>
  <si>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</si>
  <si>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</si>
  <si>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</si>
  <si>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</si>
  <si>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</si>
  <si>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</si>
  <si>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</si>
  <si>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</si>
  <si>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</si>
  <si>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</si>
  <si>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</si>
  <si>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</si>
  <si>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</si>
  <si>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</si>
  <si>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</si>
  <si>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</si>
  <si>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</si>
  <si>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</si>
  <si>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</si>
  <si>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</si>
  <si>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</si>
  <si>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</si>
  <si>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</si>
  <si>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</si>
  <si>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</si>
  <si>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</si>
  <si>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</si>
  <si>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</si>
  <si>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</si>
  <si>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</si>
  <si>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</si>
  <si>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</si>
  <si>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</si>
  <si>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</si>
  <si>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</si>
  <si>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</si>
  <si>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</si>
  <si>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</si>
  <si>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</si>
  <si>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</si>
  <si>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</si>
  <si>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</si>
  <si>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</si>
  <si>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</si>
  <si>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</si>
  <si>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</si>
  <si>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</si>
  <si>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</si>
  <si>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</si>
  <si>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</si>
  <si>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</si>
  <si>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</si>
  <si>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</si>
  <si>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</si>
  <si>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</si>
  <si>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</si>
  <si>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</si>
  <si>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</si>
  <si>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</si>
  <si>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</si>
  <si>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</si>
  <si>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</si>
  <si>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</si>
  <si>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</si>
  <si>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</si>
  <si>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</si>
  <si>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</si>
  <si>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</si>
  <si>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</si>
  <si>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</si>
  <si>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</si>
  <si>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</si>
  <si>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</si>
  <si>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</si>
  <si>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</si>
  <si>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</si>
  <si>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</si>
  <si>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</si>
  <si>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</si>
  <si>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</si>
  <si>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</si>
  <si>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</si>
  <si>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</si>
  <si>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</si>
  <si>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</si>
  <si>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</si>
  <si>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</si>
  <si>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</si>
  <si>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</si>
  <si>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</si>
  <si>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</si>
  <si>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</si>
  <si>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</si>
  <si>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</si>
  <si>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</si>
  <si>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</si>
  <si>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</si>
  <si>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</si>
  <si>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</si>
  <si>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</si>
  <si>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</si>
  <si>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</si>
  <si>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</si>
  <si>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</si>
  <si>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</si>
  <si>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</si>
  <si>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</si>
  <si>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</si>
  <si>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</si>
  <si>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</si>
  <si>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</si>
  <si>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</si>
  <si>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</si>
  <si>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</si>
  <si>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</si>
  <si>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</si>
  <si>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</si>
  <si>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</si>
  <si>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</si>
  <si>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</si>
  <si>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</si>
  <si>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</si>
  <si>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</si>
  <si>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</si>
  <si>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</si>
  <si>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</si>
  <si>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</si>
  <si>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</si>
  <si>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</si>
  <si>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</si>
  <si>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</si>
  <si>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</si>
  <si>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</si>
  <si>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</si>
  <si>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</si>
  <si>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</si>
  <si>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</si>
  <si>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</si>
  <si>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</si>
  <si>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</si>
  <si>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</si>
  <si>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</si>
  <si>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</si>
  <si>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</si>
  <si>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</si>
  <si>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</si>
  <si>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</si>
  <si>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</si>
  <si>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</si>
  <si>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</si>
  <si>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</si>
  <si>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</si>
  <si>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</si>
  <si>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</si>
  <si>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</si>
  <si>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</si>
  <si>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</si>
  <si>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</si>
  <si>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</si>
  <si>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</si>
  <si>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</si>
  <si>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</si>
  <si>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</si>
  <si>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</si>
  <si>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</si>
  <si>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</si>
  <si>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</si>
  <si>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</si>
  <si>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</si>
  <si>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</si>
  <si>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</si>
  <si>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</si>
  <si>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</si>
  <si>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</si>
  <si>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</si>
  <si>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</si>
  <si>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</si>
  <si>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</si>
  <si>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</si>
  <si>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</si>
  <si>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</si>
  <si>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</si>
  <si>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</si>
  <si>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</si>
  <si>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</si>
  <si>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</si>
  <si>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</si>
  <si>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</si>
  <si>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</si>
  <si>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</si>
  <si>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</si>
  <si>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</si>
  <si>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</si>
  <si>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</si>
  <si>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</si>
  <si>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</si>
  <si>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</si>
  <si>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</si>
  <si>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</si>
  <si>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</si>
  <si>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</si>
  <si>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</si>
  <si>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</si>
  <si>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</si>
  <si>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</si>
  <si>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</si>
  <si>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</si>
  <si>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</si>
  <si>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</si>
  <si>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</si>
  <si>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</si>
  <si>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</si>
  <si>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</si>
  <si>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</si>
  <si>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</si>
  <si>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</si>
  <si>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</si>
  <si>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</si>
  <si>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</si>
  <si>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</si>
  <si>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</si>
  <si>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</si>
  <si>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</si>
  <si>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</si>
  <si>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</si>
  <si>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</si>
  <si>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</si>
  <si>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</si>
  <si>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</si>
  <si>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</si>
  <si>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</si>
  <si>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</si>
  <si>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</si>
  <si>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</si>
  <si>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</si>
  <si>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</si>
  <si>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</si>
  <si>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</si>
  <si>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</si>
  <si>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</si>
  <si>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</si>
  <si>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</si>
  <si>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</si>
  <si>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</si>
  <si>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</si>
  <si>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</si>
  <si>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</si>
  <si>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</si>
  <si>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</si>
  <si>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</si>
  <si>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</si>
  <si>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</si>
  <si>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</si>
  <si>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</si>
  <si>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</si>
  <si>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</si>
  <si>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</si>
  <si>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</si>
  <si>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</si>
  <si>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</si>
  <si>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</si>
  <si>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</si>
  <si>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</si>
  <si>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</si>
  <si>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</si>
  <si>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</si>
  <si>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</si>
  <si>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</si>
  <si>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</si>
  <si>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</si>
  <si>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</si>
  <si>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</si>
  <si>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</si>
  <si>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</si>
  <si>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</si>
  <si>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</si>
  <si>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</si>
  <si>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</si>
  <si>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</si>
  <si>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</si>
  <si>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</si>
  <si>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</si>
  <si>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</si>
  <si>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</si>
  <si>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</si>
  <si>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</si>
  <si>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</si>
  <si>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</si>
  <si>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</si>
  <si>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</si>
  <si>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</si>
  <si>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</si>
  <si>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</si>
  <si>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</si>
  <si>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</si>
  <si>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</si>
  <si>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</si>
  <si>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</si>
  <si>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</si>
  <si>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</si>
  <si>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</si>
  <si>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</si>
  <si>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</si>
  <si>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</si>
  <si>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</si>
  <si>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</si>
  <si>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</si>
  <si>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</si>
  <si>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</si>
  <si>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</si>
  <si>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</si>
  <si>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</si>
  <si>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</si>
  <si>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</si>
  <si>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</si>
  <si>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</si>
  <si>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</si>
  <si>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</si>
  <si>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</si>
  <si>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</si>
  <si>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</si>
  <si>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</si>
  <si>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</si>
  <si>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</si>
  <si>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</si>
  <si>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</si>
  <si>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</si>
  <si>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</si>
  <si>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</si>
  <si>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</si>
  <si>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</si>
  <si>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</si>
  <si>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</si>
  <si>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</si>
  <si>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</si>
  <si>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</si>
  <si>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</si>
  <si>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</si>
  <si>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</si>
  <si>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</si>
  <si>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</si>
  <si>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</si>
  <si>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</si>
  <si>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</si>
  <si>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</si>
  <si>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</si>
  <si>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</si>
  <si>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</si>
  <si>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</si>
  <si>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</si>
  <si>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</si>
  <si>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</si>
  <si>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</si>
  <si>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</si>
  <si>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</si>
  <si>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</si>
  <si>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</si>
  <si>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</si>
  <si>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</si>
  <si>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</si>
  <si>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</si>
  <si>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</si>
  <si>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</si>
  <si>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</si>
  <si>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</si>
  <si>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</si>
  <si>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</si>
  <si>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</si>
  <si>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</si>
  <si>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</si>
  <si>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</si>
  <si>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</si>
  <si>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</si>
  <si>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</si>
  <si>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</si>
  <si>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</si>
  <si>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</si>
  <si>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</si>
  <si>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</si>
  <si>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</si>
  <si>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</si>
  <si>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</si>
  <si>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</si>
  <si>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</si>
  <si>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</si>
  <si>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</si>
  <si>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</si>
  <si>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</si>
  <si>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</si>
  <si>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</si>
  <si>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</si>
  <si>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</si>
  <si>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</si>
  <si>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</si>
  <si>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</si>
  <si>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</si>
  <si>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</si>
  <si>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</si>
  <si>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</si>
  <si>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</si>
  <si>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</si>
  <si>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</si>
  <si>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</si>
  <si>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</si>
  <si>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</si>
  <si>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</si>
  <si>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</si>
  <si>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</si>
  <si>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</si>
  <si>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</si>
  <si>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</si>
  <si>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</si>
  <si>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</si>
  <si>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</si>
  <si>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</si>
  <si>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</si>
  <si>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</si>
  <si>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</si>
  <si>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</si>
  <si>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</si>
  <si>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</si>
  <si>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</si>
  <si>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</si>
  <si>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</si>
  <si>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</si>
  <si>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</si>
  <si>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</si>
  <si>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</si>
  <si>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</si>
  <si>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</si>
  <si>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</si>
  <si>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</si>
  <si>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</si>
  <si>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</si>
  <si>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</si>
  <si>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</si>
  <si>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</si>
  <si>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</si>
  <si>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</si>
  <si>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</si>
  <si>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</si>
  <si>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</si>
  <si>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</si>
  <si>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</si>
  <si>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</si>
  <si>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</si>
  <si>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</si>
  <si>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</si>
  <si>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</si>
  <si>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</si>
  <si>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</si>
  <si>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</si>
  <si>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</si>
  <si>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</si>
  <si>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</si>
  <si>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</si>
  <si>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</si>
  <si>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</si>
  <si>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</si>
  <si>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</si>
  <si>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</si>
  <si>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</si>
  <si>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</si>
  <si>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</si>
  <si>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</si>
  <si>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</si>
  <si>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</si>
  <si>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</si>
  <si>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</si>
  <si>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</si>
  <si>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</si>
  <si>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</si>
  <si>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</si>
  <si>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</si>
  <si>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</si>
  <si>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</si>
  <si>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</si>
  <si>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</si>
  <si>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</si>
  <si>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</si>
  <si>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</si>
  <si>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</si>
  <si>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</si>
  <si>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</si>
  <si>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</si>
  <si>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</si>
  <si>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</si>
  <si>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</si>
  <si>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</si>
  <si>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</si>
  <si>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</si>
  <si>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</si>
  <si>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</si>
  <si>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</si>
  <si>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</si>
  <si>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</si>
  <si>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</si>
  <si>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</si>
  <si>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</si>
  <si>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</si>
  <si>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</si>
  <si>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</si>
  <si>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</si>
  <si>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</si>
  <si>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</si>
  <si>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</si>
  <si>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</si>
  <si>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</si>
  <si>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</si>
  <si>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</si>
  <si>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</si>
  <si>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</si>
  <si>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</si>
  <si>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</si>
  <si>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</si>
  <si>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</si>
  <si>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</si>
  <si>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</si>
  <si>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</si>
  <si>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</si>
  <si>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</si>
  <si>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</si>
  <si>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</si>
  <si>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</si>
  <si>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</si>
  <si>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</si>
  <si>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</si>
  <si>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</si>
  <si>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</si>
  <si>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</si>
  <si>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</si>
  <si>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</si>
  <si>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</si>
  <si>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</si>
  <si>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</si>
  <si>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</si>
  <si>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</si>
  <si>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</si>
  <si>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</si>
  <si>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</si>
  <si>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</si>
  <si>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</si>
  <si>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</si>
  <si>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</si>
  <si>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</si>
  <si>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</si>
  <si>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</si>
  <si>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</si>
  <si>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</si>
  <si>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</si>
  <si>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</si>
  <si>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</si>
  <si>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</si>
  <si>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</si>
  <si>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</si>
  <si>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</si>
  <si>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</si>
  <si>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</si>
  <si>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</si>
  <si>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</si>
  <si>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</si>
  <si>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</si>
  <si>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</si>
  <si>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</si>
  <si>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</si>
  <si>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</si>
  <si>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</si>
  <si>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</si>
  <si>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</si>
  <si>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</si>
  <si>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</si>
  <si>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</si>
  <si>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</si>
  <si>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</si>
  <si>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</si>
  <si>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</si>
  <si>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</si>
  <si>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</si>
  <si>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</si>
  <si>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</si>
  <si>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</si>
  <si>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</si>
  <si>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</si>
  <si>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</si>
  <si>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</si>
  <si>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</si>
  <si>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</si>
  <si>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</si>
  <si>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</si>
  <si>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</si>
  <si>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</si>
  <si>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</si>
  <si>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</si>
  <si>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</si>
  <si>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</si>
  <si>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</si>
  <si>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</si>
  <si>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</si>
  <si>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</si>
  <si>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</si>
  <si>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</si>
  <si>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</si>
  <si>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</si>
  <si>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</si>
  <si>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</si>
  <si>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</si>
  <si>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</si>
  <si>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</si>
  <si>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</si>
  <si>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</si>
  <si>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</si>
  <si>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</si>
  <si>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</si>
  <si>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</si>
  <si>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</si>
  <si>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</si>
  <si>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</si>
  <si>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</si>
  <si>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</si>
  <si>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</si>
  <si>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</si>
  <si>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</si>
  <si>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</si>
  <si>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</si>
  <si>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</si>
  <si>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</si>
  <si>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</si>
  <si>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</si>
  <si>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</si>
  <si>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</si>
  <si>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</si>
  <si>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</si>
  <si>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</si>
  <si>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</si>
  <si>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</si>
  <si>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</si>
  <si>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</si>
  <si>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</si>
  <si>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</si>
  <si>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</si>
  <si>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</si>
  <si>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</si>
  <si>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</si>
  <si>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</si>
  <si>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</si>
  <si>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</si>
  <si>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</si>
  <si>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</si>
  <si>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</si>
  <si>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</si>
  <si>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</si>
  <si>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</si>
  <si>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</si>
  <si>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</si>
  <si>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</si>
  <si>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</si>
  <si>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</si>
  <si>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</si>
  <si>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</si>
  <si>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</si>
  <si>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</si>
  <si>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</si>
  <si>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</si>
  <si>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</si>
  <si>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</si>
  <si>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</si>
  <si>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</si>
  <si>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</si>
  <si>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</si>
  <si>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</si>
  <si>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</si>
  <si>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</si>
  <si>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</si>
  <si>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</si>
  <si>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</si>
  <si>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</si>
  <si>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</si>
  <si>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</si>
  <si>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</si>
  <si>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</si>
  <si>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</si>
  <si>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</si>
  <si>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</si>
  <si>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</si>
  <si>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</si>
  <si>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</si>
  <si>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</si>
  <si>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</si>
  <si>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</si>
  <si>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</si>
  <si>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</si>
  <si>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</si>
  <si>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</si>
  <si>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</si>
  <si>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</si>
  <si>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</si>
  <si>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</si>
  <si>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</si>
  <si>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</si>
  <si>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</si>
  <si>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</si>
  <si>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</si>
  <si>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</si>
  <si>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</si>
  <si>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</si>
  <si>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</si>
  <si>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</si>
  <si>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</si>
  <si>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</si>
  <si>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</si>
  <si>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</si>
  <si>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</si>
  <si>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</si>
  <si>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</si>
  <si>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</si>
  <si>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</si>
  <si>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</si>
  <si>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</si>
  <si>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</si>
  <si>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</si>
  <si>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</si>
  <si>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</si>
  <si>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</si>
  <si>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</si>
  <si>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</si>
  <si>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</si>
  <si>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</si>
  <si>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</si>
  <si>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</si>
  <si>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</si>
  <si>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</si>
  <si>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</si>
  <si>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</si>
  <si>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</si>
  <si>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</si>
  <si>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</si>
  <si>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</si>
  <si>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</si>
  <si>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</si>
  <si>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</si>
  <si>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</si>
  <si>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</si>
  <si>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</si>
  <si>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</si>
  <si>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</si>
  <si>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</si>
  <si>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</si>
  <si>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</si>
  <si>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</si>
  <si>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</si>
  <si>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</si>
  <si>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</si>
  <si>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</si>
  <si>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</si>
  <si>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</si>
  <si>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</si>
  <si>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</si>
  <si>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</si>
  <si>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</si>
  <si>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</si>
  <si>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</si>
  <si>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</si>
  <si>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</si>
  <si>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</si>
  <si>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</si>
  <si>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</si>
  <si>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</si>
  <si>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</si>
  <si>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</si>
  <si>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</si>
  <si>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</si>
  <si>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</si>
  <si>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</si>
  <si>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</si>
  <si>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</si>
  <si>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</si>
  <si>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</si>
  <si>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</si>
  <si>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</si>
  <si>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</si>
  <si>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</si>
  <si>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</si>
  <si>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</si>
  <si>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</si>
  <si>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</si>
  <si>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</si>
  <si>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</si>
  <si>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</si>
  <si>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</si>
  <si>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</si>
  <si>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</si>
  <si>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</si>
  <si>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</si>
  <si>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</si>
  <si>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</si>
  <si>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</si>
  <si>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</si>
  <si>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</si>
  <si>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</si>
  <si>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</si>
  <si>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</si>
  <si>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</si>
  <si>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</si>
  <si>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</si>
  <si>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</si>
  <si>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</si>
  <si>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</si>
  <si>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</si>
  <si>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</si>
  <si>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</si>
  <si>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</si>
  <si>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</si>
  <si>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</si>
  <si>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</si>
  <si>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</si>
  <si>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</si>
  <si>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</si>
  <si>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</si>
  <si>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</si>
  <si>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</si>
  <si>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</si>
  <si>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</si>
  <si>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</si>
  <si>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</si>
  <si>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</si>
  <si>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</si>
  <si>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</si>
  <si>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</si>
  <si>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</si>
  <si>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</si>
  <si>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</si>
  <si>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</si>
  <si>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</si>
  <si>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</si>
  <si>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</si>
  <si>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</si>
  <si>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</si>
  <si>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</si>
  <si>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</si>
  <si>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</si>
  <si>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</si>
  <si>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</si>
  <si>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</si>
  <si>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</si>
  <si>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</si>
  <si>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</si>
  <si>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</si>
  <si>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</si>
  <si>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</si>
  <si>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</si>
  <si>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</si>
  <si>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</si>
  <si>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</si>
  <si>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</si>
  <si>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</si>
  <si>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</si>
  <si>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</si>
  <si>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</si>
  <si>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</si>
  <si>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</si>
  <si>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</si>
  <si>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</si>
  <si>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</si>
  <si>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</si>
  <si>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</si>
  <si>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</si>
  <si>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</si>
  <si>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</si>
  <si>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</si>
  <si>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</si>
  <si>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</si>
  <si>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</si>
  <si>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</si>
  <si>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</si>
  <si>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</si>
  <si>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</si>
  <si>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</si>
  <si>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</si>
  <si>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</si>
  <si>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</si>
  <si>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</si>
  <si>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</si>
  <si>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</si>
  <si>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</si>
  <si>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</si>
  <si>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</si>
  <si>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</si>
  <si>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</si>
  <si>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</si>
  <si>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</si>
  <si>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</si>
  <si>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</si>
  <si>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</si>
  <si>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</si>
  <si>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</si>
  <si>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</si>
  <si>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</si>
  <si>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</si>
  <si>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</si>
  <si>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</si>
  <si>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</si>
  <si>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</si>
  <si>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</si>
  <si>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</si>
  <si>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</si>
  <si>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</si>
  <si>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</si>
  <si>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</si>
  <si>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</si>
  <si>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</si>
  <si>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</si>
  <si>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</si>
  <si>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</si>
  <si>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</si>
  <si>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</si>
  <si>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</si>
  <si>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</si>
  <si>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</si>
  <si>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</si>
  <si>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</si>
  <si>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</si>
  <si>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</si>
  <si>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</si>
  <si>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</si>
  <si>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</si>
  <si>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</si>
  <si>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</si>
  <si>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</si>
  <si>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</si>
  <si>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</si>
  <si>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</si>
  <si>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</si>
  <si>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</si>
  <si>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</si>
  <si>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</si>
  <si>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</si>
  <si>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</si>
  <si>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</si>
  <si>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</si>
  <si>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</si>
  <si>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</si>
  <si>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</si>
  <si>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</si>
  <si>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</si>
  <si>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</si>
  <si>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</si>
  <si>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</si>
  <si>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</si>
  <si>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</si>
  <si>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</si>
  <si>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</si>
  <si>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</si>
  <si>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</si>
  <si>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</si>
  <si>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</si>
  <si>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</si>
  <si>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</si>
  <si>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</si>
  <si>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</si>
  <si>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</si>
  <si>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</si>
  <si>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</si>
  <si>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</si>
  <si>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</si>
  <si>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</si>
  <si>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</si>
  <si>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</si>
  <si>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</si>
  <si>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</si>
  <si>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</si>
  <si>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</si>
  <si>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</si>
  <si>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</si>
  <si>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</si>
  <si>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</si>
  <si>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</si>
  <si>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</si>
  <si>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</si>
  <si>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</si>
  <si>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</si>
  <si>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</si>
  <si>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</si>
  <si>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</si>
  <si>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</si>
  <si>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</si>
  <si>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</si>
  <si>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</si>
  <si>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</si>
  <si>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</si>
  <si>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</si>
  <si>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</si>
  <si>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</si>
  <si>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</si>
  <si>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</si>
  <si>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</si>
  <si>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</si>
  <si>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</si>
  <si>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</si>
  <si>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</si>
  <si>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</si>
  <si>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</si>
  <si>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</si>
  <si>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</si>
  <si>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</si>
  <si>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</si>
  <si>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</si>
  <si>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</si>
  <si>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</si>
  <si>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</si>
  <si>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</si>
  <si>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</si>
  <si>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</si>
  <si>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</si>
  <si>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</si>
  <si>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</si>
  <si>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</si>
  <si>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</si>
  <si>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</si>
  <si>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</si>
  <si>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</si>
  <si>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</si>
  <si>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</si>
  <si>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</si>
  <si>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</si>
  <si>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</si>
  <si>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</si>
  <si>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</si>
  <si>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</si>
  <si>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</si>
  <si>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</si>
  <si>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</si>
  <si>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</si>
  <si>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</si>
  <si>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</si>
  <si>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</si>
  <si>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</si>
  <si>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</si>
  <si>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</si>
  <si>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</si>
  <si>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</si>
  <si>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</si>
  <si>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</si>
  <si>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</si>
  <si>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</si>
  <si>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</si>
  <si>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</si>
  <si>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</si>
  <si>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</si>
  <si>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</si>
  <si>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</si>
  <si>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</si>
  <si>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</si>
  <si>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</si>
  <si>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</si>
  <si>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</si>
  <si>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</si>
  <si>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</si>
  <si>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</si>
  <si>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</si>
  <si>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</si>
  <si>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</si>
  <si>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</si>
  <si>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</si>
  <si>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</si>
  <si>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</si>
  <si>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</si>
  <si>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</si>
  <si>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</si>
  <si>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</si>
  <si>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</si>
  <si>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</si>
  <si>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</si>
  <si>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</si>
  <si>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</si>
  <si>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</si>
  <si>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</si>
  <si>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</si>
  <si>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</si>
  <si>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</si>
  <si>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</si>
  <si>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</si>
  <si>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</si>
  <si>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</si>
  <si>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</si>
  <si>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</si>
  <si>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</si>
  <si>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</si>
  <si>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</si>
  <si>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</si>
  <si>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</si>
  <si>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</si>
  <si>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</si>
  <si>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</si>
  <si>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</si>
  <si>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</si>
  <si>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</si>
  <si>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</si>
  <si>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</si>
  <si>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</si>
  <si>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</si>
  <si>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</si>
  <si>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</si>
  <si>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</si>
  <si>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</si>
  <si>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</si>
  <si>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</si>
  <si>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</si>
  <si>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</si>
  <si>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</si>
  <si>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</si>
  <si>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</si>
  <si>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</si>
  <si>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</si>
  <si>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</si>
  <si>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</si>
  <si>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</si>
  <si>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</si>
  <si>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</si>
  <si>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</si>
  <si>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</si>
  <si>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</si>
  <si>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</si>
  <si>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</si>
  <si>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</si>
  <si>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</si>
  <si>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</si>
  <si>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</si>
  <si>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</si>
  <si>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</si>
  <si>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</si>
  <si>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</si>
  <si>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</si>
  <si>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</si>
  <si>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</si>
  <si>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</si>
  <si>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</si>
  <si>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</si>
  <si>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</si>
  <si>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</si>
  <si>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</si>
  <si>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</si>
  <si>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</si>
  <si>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</si>
  <si>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</si>
  <si>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</si>
  <si>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</si>
  <si>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</si>
  <si>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</si>
  <si>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</si>
  <si>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</si>
  <si>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</si>
  <si>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</si>
  <si>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</si>
  <si>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</si>
  <si>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</si>
  <si>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</si>
  <si>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</si>
  <si>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</si>
  <si>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</si>
  <si>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</si>
  <si>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</si>
  <si>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</si>
  <si>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</si>
  <si>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</si>
  <si>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</si>
  <si>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</si>
  <si>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</si>
  <si>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</si>
  <si>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</si>
  <si>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</si>
  <si>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</si>
  <si>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</si>
  <si>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</si>
  <si>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</si>
  <si>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</si>
  <si>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</si>
  <si>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</si>
  <si>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</si>
  <si>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</si>
  <si>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</si>
  <si>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</si>
  <si>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</si>
  <si>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</si>
  <si>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</si>
  <si>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</si>
  <si>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</si>
  <si>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</si>
  <si>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</si>
  <si>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</si>
  <si>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</si>
  <si>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</si>
  <si>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</si>
  <si>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</si>
  <si>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</si>
  <si>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</si>
  <si>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</si>
  <si>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</si>
  <si>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</si>
  <si>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</si>
  <si>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</si>
  <si>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</si>
  <si>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</si>
  <si>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</si>
  <si>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</si>
  <si>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</si>
  <si>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</si>
  <si>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</si>
  <si>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</si>
  <si>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</si>
  <si>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</si>
  <si>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</si>
  <si>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</si>
  <si>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</si>
  <si>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</si>
  <si>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</si>
  <si>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</si>
  <si>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</si>
  <si>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</si>
  <si>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</si>
  <si>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</si>
  <si>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</si>
  <si>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</si>
  <si>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</si>
  <si>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</si>
  <si>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</si>
  <si>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</si>
  <si>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</si>
  <si>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</si>
  <si>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</si>
  <si>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</si>
  <si>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</si>
  <si>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</si>
  <si>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</si>
  <si>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</si>
  <si>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</si>
  <si>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</si>
  <si>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</si>
  <si>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</si>
  <si>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</si>
  <si>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</si>
  <si>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</si>
  <si>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</si>
  <si>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</si>
  <si>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</si>
  <si>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</si>
  <si>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</si>
  <si>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</si>
  <si>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</si>
  <si>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</si>
  <si>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</si>
  <si>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</si>
  <si>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</si>
  <si>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</si>
  <si>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</si>
  <si>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</si>
  <si>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</si>
  <si>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</si>
  <si>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</si>
  <si>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</si>
  <si>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</si>
  <si>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</si>
  <si>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</si>
  <si>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</si>
  <si>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</si>
  <si>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</si>
  <si>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</si>
  <si>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</si>
  <si>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</si>
  <si>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</si>
  <si>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</si>
  <si>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</si>
  <si>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</si>
  <si>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</si>
  <si>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</si>
  <si>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</si>
  <si>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</si>
  <si>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</si>
  <si>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</si>
  <si>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</si>
  <si>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</si>
  <si>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</si>
  <si>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</si>
  <si>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</si>
  <si>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</si>
  <si>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</si>
  <si>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</si>
  <si>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</si>
  <si>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</si>
  <si>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</si>
  <si>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</si>
  <si>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</si>
  <si>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</si>
  <si>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</si>
  <si>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</si>
  <si>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</si>
  <si>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</si>
  <si>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</si>
  <si>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</si>
  <si>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</si>
  <si>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</si>
  <si>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</si>
  <si>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</si>
  <si>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</si>
  <si>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</si>
  <si>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</si>
  <si>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</si>
  <si>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</si>
  <si>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</si>
  <si>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</si>
  <si>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</si>
  <si>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</si>
  <si>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</si>
  <si>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</si>
  <si>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</si>
  <si>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</si>
  <si>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</si>
  <si>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</si>
  <si>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</si>
  <si>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</si>
  <si>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</si>
  <si>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</si>
  <si>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</si>
  <si>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</si>
  <si>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</si>
  <si>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</si>
  <si>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</si>
  <si>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</si>
  <si>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</si>
  <si>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</si>
  <si>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</si>
  <si>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</si>
  <si>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</si>
  <si>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</si>
  <si>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</si>
  <si>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</si>
  <si>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</si>
  <si>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</si>
  <si>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</si>
  <si>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</si>
  <si>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</si>
  <si>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</si>
  <si>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</si>
  <si>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</si>
  <si>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</si>
  <si>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</si>
  <si>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</si>
  <si>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</si>
  <si>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</si>
  <si>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</si>
  <si>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</si>
  <si>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</si>
  <si>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</si>
  <si>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</si>
  <si>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</si>
  <si>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</si>
  <si>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</si>
  <si>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</si>
  <si>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</si>
  <si>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</si>
  <si>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</si>
  <si>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</si>
  <si>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</si>
  <si>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</si>
  <si>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</si>
  <si>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</si>
  <si>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</si>
  <si>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</si>
  <si>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</si>
  <si>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</si>
  <si>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</si>
  <si>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</si>
  <si>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</si>
  <si>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</si>
  <si>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</si>
  <si>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</si>
  <si>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</si>
  <si>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</si>
  <si>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</si>
  <si>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</si>
  <si>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</si>
  <si>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</si>
  <si>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</si>
  <si>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</si>
  <si>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</si>
  <si>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</si>
  <si>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</si>
  <si>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</si>
  <si>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</si>
  <si>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</si>
  <si>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</si>
  <si>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</si>
  <si>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</si>
  <si>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</si>
  <si>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</si>
  <si>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</si>
  <si>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</si>
  <si>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</si>
  <si>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</si>
  <si>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</si>
  <si>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</si>
  <si>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</si>
  <si>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</si>
  <si>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</si>
  <si>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</si>
  <si>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</si>
  <si>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</si>
  <si>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</si>
  <si>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</si>
  <si>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</si>
  <si>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</si>
  <si>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</si>
  <si>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</si>
  <si>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</si>
  <si>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</si>
  <si>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</si>
  <si>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</si>
  <si>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</si>
  <si>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</si>
  <si>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</si>
  <si>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</si>
  <si>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</si>
  <si>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</si>
  <si>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</si>
  <si>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</si>
  <si>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</si>
  <si>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</si>
  <si>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</si>
  <si>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</si>
  <si>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</si>
  <si>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</si>
  <si>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</si>
  <si>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</si>
  <si>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</si>
  <si>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</si>
  <si>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</si>
  <si>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</si>
  <si>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</si>
  <si>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</si>
  <si>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</si>
  <si>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</si>
  <si>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</si>
  <si>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</si>
  <si>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</si>
  <si>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</si>
  <si>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</si>
  <si>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</si>
  <si>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</si>
  <si>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</si>
  <si>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</si>
  <si>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</si>
  <si>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</si>
  <si>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</si>
  <si>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</si>
  <si>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</si>
  <si>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</si>
  <si>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</si>
  <si>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</si>
  <si>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</si>
  <si>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</si>
  <si>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</si>
  <si>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</si>
  <si>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</si>
  <si>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</si>
  <si>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</si>
  <si>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</si>
  <si>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</si>
  <si>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</si>
  <si>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</si>
  <si>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</si>
  <si>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</si>
  <si>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</si>
  <si>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</si>
  <si>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</si>
  <si>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</si>
  <si>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</si>
  <si>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</si>
  <si>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</si>
  <si>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</si>
  <si>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</si>
  <si>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</si>
  <si>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</si>
  <si>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</si>
  <si>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</si>
  <si>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</si>
  <si>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</si>
  <si>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</si>
  <si>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</si>
  <si>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</si>
  <si>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</si>
  <si>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</si>
  <si>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</si>
  <si>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</si>
  <si>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</si>
  <si>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</si>
  <si>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</si>
  <si>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</si>
  <si>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</si>
  <si>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</si>
  <si>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</si>
  <si>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</si>
  <si>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</si>
  <si>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</si>
  <si>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</si>
  <si>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</si>
  <si>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</si>
  <si>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</si>
  <si>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</si>
  <si>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</si>
  <si>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</si>
  <si>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</si>
  <si>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</si>
  <si>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</si>
  <si>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</si>
  <si>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</si>
  <si>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</si>
  <si>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</si>
  <si>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</si>
  <si>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</si>
  <si>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</si>
  <si>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</si>
  <si>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</si>
  <si>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</si>
  <si>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</si>
  <si>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</si>
  <si>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</si>
  <si>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</si>
  <si>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</si>
  <si>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</si>
  <si>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</si>
  <si>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</si>
  <si>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</si>
  <si>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</si>
  <si>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</si>
  <si>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</si>
  <si>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</si>
  <si>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</si>
  <si>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</si>
  <si>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</si>
  <si>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</si>
  <si>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</si>
  <si>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</si>
  <si>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</si>
  <si>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</si>
  <si>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</si>
  <si>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</si>
  <si>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</si>
  <si>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</si>
  <si>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</si>
  <si>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</si>
  <si>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</si>
  <si>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</si>
  <si>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</si>
  <si>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</si>
  <si>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</si>
  <si>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</si>
  <si>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</si>
  <si>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</si>
  <si>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</si>
  <si>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</si>
  <si>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</si>
  <si>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</si>
  <si>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</si>
  <si>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</si>
  <si>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</si>
  <si>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</si>
  <si>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</si>
  <si>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</si>
  <si>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</si>
  <si>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</si>
  <si>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</si>
  <si>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</si>
  <si>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</si>
  <si>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</si>
  <si>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</si>
  <si>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</si>
  <si>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</si>
  <si>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</si>
  <si>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</si>
  <si>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</si>
  <si>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</si>
  <si>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</si>
  <si>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</si>
  <si>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</si>
  <si>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</si>
  <si>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</si>
  <si>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</si>
  <si>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</si>
  <si>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</si>
  <si>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</si>
  <si>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</si>
  <si>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</si>
  <si>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</si>
  <si>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</si>
  <si>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</si>
  <si>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</si>
  <si>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</si>
  <si>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</si>
  <si>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</si>
  <si>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</si>
  <si>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</si>
  <si>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</si>
  <si>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</si>
  <si>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</si>
  <si>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</si>
  <si>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</si>
  <si>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</si>
  <si>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</si>
  <si>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</si>
  <si>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</si>
  <si>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</si>
  <si>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</si>
  <si>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</si>
  <si>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</si>
  <si>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</si>
  <si>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</si>
  <si>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</si>
  <si>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</si>
  <si>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</si>
  <si>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</si>
  <si>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</si>
  <si>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</si>
  <si>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</si>
  <si>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</si>
  <si>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</si>
  <si>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</si>
  <si>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</si>
  <si>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</si>
  <si>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</si>
  <si>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</si>
  <si>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</si>
  <si>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</si>
  <si>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</si>
  <si>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</si>
  <si>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</si>
  <si>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</si>
  <si>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</si>
  <si>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</si>
  <si>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</si>
  <si>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</si>
  <si>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</si>
  <si>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</si>
  <si>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</si>
  <si>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</si>
  <si>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</si>
  <si>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</si>
  <si>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</si>
  <si>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</si>
  <si>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</si>
  <si>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</si>
  <si>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</si>
  <si>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</si>
  <si>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</si>
  <si>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</si>
  <si>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</si>
  <si>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</si>
  <si>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</si>
  <si>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</si>
  <si>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</si>
  <si>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</si>
  <si>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</si>
  <si>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</si>
  <si>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</si>
  <si>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</si>
  <si>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</si>
  <si>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</si>
  <si>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</si>
  <si>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</si>
  <si>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</si>
  <si>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</si>
  <si>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</si>
  <si>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</si>
  <si>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</si>
  <si>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</si>
  <si>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</si>
  <si>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</si>
  <si>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</si>
  <si>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</si>
  <si>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</si>
  <si>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</si>
  <si>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</si>
  <si>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</si>
  <si>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</si>
  <si>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</si>
  <si>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</si>
  <si>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</si>
  <si>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</si>
  <si>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</si>
  <si>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</si>
  <si>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</si>
  <si>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</si>
  <si>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</si>
  <si>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</si>
  <si>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</si>
  <si>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</si>
  <si>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</si>
  <si>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</si>
  <si>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</si>
  <si>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</si>
  <si>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</si>
  <si>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</si>
  <si>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</si>
  <si>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</si>
  <si>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</si>
  <si>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</si>
  <si>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</si>
  <si>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</si>
  <si>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</si>
  <si>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</si>
  <si>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</si>
  <si>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</si>
  <si>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</si>
  <si>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</si>
  <si>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</si>
  <si>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</si>
  <si>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</si>
  <si>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</si>
  <si>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</si>
  <si>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</si>
  <si>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</si>
  <si>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</si>
  <si>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</si>
  <si>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</si>
  <si>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</si>
  <si>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</si>
  <si>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</si>
  <si>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</si>
  <si>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</si>
  <si>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</si>
  <si>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</si>
  <si>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</si>
  <si>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</si>
  <si>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</si>
  <si>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</si>
  <si>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</si>
  <si>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</si>
  <si>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</si>
  <si>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</si>
  <si>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</si>
  <si>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</si>
  <si>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</si>
  <si>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</si>
  <si>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</si>
  <si>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</si>
  <si>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</si>
  <si>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</si>
  <si>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</si>
  <si>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</si>
  <si>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</si>
  <si>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</si>
  <si>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</si>
  <si>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</si>
  <si>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</si>
  <si>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</si>
  <si>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</si>
  <si>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</si>
  <si>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</si>
  <si>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</si>
  <si>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</si>
  <si>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</si>
  <si>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</si>
  <si>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</si>
  <si>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</si>
  <si>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</si>
  <si>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</si>
  <si>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</si>
  <si>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</si>
  <si>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</si>
  <si>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</si>
  <si>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</si>
  <si>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</si>
  <si>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</si>
  <si>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</si>
  <si>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</si>
  <si>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</si>
  <si>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</si>
  <si>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</si>
  <si>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</si>
  <si>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</si>
  <si>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</si>
  <si>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</si>
  <si>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</si>
  <si>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</si>
  <si>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</si>
  <si>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</si>
  <si>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</si>
  <si>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</si>
  <si>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</si>
  <si>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</si>
  <si>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</si>
  <si>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</si>
  <si>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</si>
  <si>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</si>
  <si>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</si>
  <si>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</si>
  <si>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</si>
  <si>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</si>
  <si>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</si>
  <si>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</si>
  <si>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</si>
  <si>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</si>
  <si>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</si>
  <si>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</si>
  <si>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</si>
  <si>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</si>
  <si>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</si>
  <si>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</si>
  <si>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</si>
  <si>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</si>
  <si>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</si>
  <si>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</si>
  <si>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</si>
  <si>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</si>
  <si>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</si>
  <si>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</si>
  <si>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</si>
  <si>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</si>
  <si>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</si>
  <si>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</si>
  <si>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</si>
  <si>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</si>
  <si>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</si>
  <si>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</si>
  <si>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</si>
  <si>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</si>
  <si>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</si>
  <si>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</si>
  <si>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</si>
  <si>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</si>
  <si>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</si>
  <si>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</si>
  <si>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</si>
  <si>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</si>
  <si>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</si>
  <si>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</si>
  <si>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</si>
  <si>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</si>
  <si>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</si>
  <si>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</si>
  <si>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</si>
  <si>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</si>
  <si>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</si>
  <si>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</si>
  <si>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</si>
  <si>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</si>
  <si>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</si>
  <si>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</si>
  <si>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</si>
  <si>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</si>
  <si>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</si>
  <si>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</si>
  <si>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</si>
  <si>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</si>
  <si>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</si>
  <si>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</si>
  <si>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</si>
  <si>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</si>
  <si>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</si>
  <si>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</si>
  <si>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</si>
  <si>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</si>
  <si>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</si>
  <si>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</si>
  <si>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</si>
  <si>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</si>
  <si>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</si>
  <si>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</si>
  <si>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</si>
  <si>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</si>
  <si>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</si>
  <si>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</si>
  <si>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</si>
  <si>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</si>
  <si>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</si>
  <si>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</si>
  <si>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</si>
  <si>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</si>
  <si>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</si>
  <si>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</si>
  <si>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</si>
  <si>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</si>
  <si>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</si>
  <si>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</si>
  <si>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</si>
  <si>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</si>
  <si>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</si>
  <si>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</si>
  <si>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</si>
  <si>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</si>
  <si>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</si>
  <si>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</si>
  <si>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</si>
  <si>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</si>
  <si>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</si>
  <si>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</si>
  <si>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</si>
  <si>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</si>
  <si>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</si>
  <si>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</si>
  <si>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</si>
  <si>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</si>
  <si>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</si>
  <si>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</si>
  <si>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</si>
  <si>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</si>
  <si>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</si>
  <si>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</si>
  <si>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</si>
  <si>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</si>
  <si>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</si>
  <si>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</si>
  <si>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</si>
  <si>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</si>
  <si>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</si>
  <si>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</si>
  <si>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</si>
  <si>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</si>
  <si>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</si>
  <si>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</si>
  <si>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</si>
  <si>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</si>
  <si>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</si>
  <si>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</si>
  <si>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</si>
  <si>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</si>
  <si>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</si>
  <si>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</si>
  <si>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</si>
  <si>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</si>
  <si>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</si>
  <si>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</si>
  <si>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</si>
  <si>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</si>
  <si>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</si>
  <si>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</si>
  <si>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</si>
  <si>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</si>
  <si>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</si>
  <si>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</si>
  <si>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</si>
  <si>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</si>
  <si>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</si>
  <si>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</si>
  <si>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</si>
  <si>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</si>
  <si>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</si>
  <si>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</si>
  <si>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</si>
  <si>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</si>
  <si>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</si>
  <si>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</si>
  <si>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</si>
  <si>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</si>
  <si>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</si>
  <si>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</si>
  <si>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</si>
  <si>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</si>
  <si>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</si>
  <si>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</si>
  <si>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</si>
  <si>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</si>
  <si>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</si>
  <si>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</si>
  <si>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</si>
  <si>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</si>
  <si>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</si>
  <si>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</si>
  <si>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</si>
  <si>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</si>
  <si>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</si>
  <si>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</si>
  <si>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</si>
  <si>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</si>
  <si>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</si>
  <si>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</si>
  <si>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</si>
  <si>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</si>
  <si>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</si>
  <si>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</si>
  <si>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</si>
  <si>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</si>
  <si>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</si>
  <si>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</si>
  <si>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</si>
  <si>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</si>
  <si>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</si>
  <si>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</si>
  <si>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</si>
  <si>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</si>
  <si>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</si>
  <si>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</si>
  <si>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</si>
  <si>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</si>
  <si>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</si>
  <si>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</si>
  <si>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</si>
  <si>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</si>
  <si>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</si>
  <si>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</si>
  <si>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</si>
  <si>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</si>
  <si>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</si>
  <si>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</si>
  <si>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</si>
  <si>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</si>
  <si>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</si>
  <si>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</si>
  <si>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</si>
  <si>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</si>
  <si>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</si>
  <si>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</si>
  <si>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</si>
  <si>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</si>
  <si>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</si>
  <si>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</si>
  <si>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</si>
  <si>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</si>
  <si>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</si>
  <si>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</si>
  <si>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</si>
  <si>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</si>
  <si>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</si>
  <si>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</si>
  <si>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</si>
  <si>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</si>
  <si>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</si>
  <si>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</si>
  <si>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</si>
  <si>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</si>
  <si>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</si>
  <si>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</si>
  <si>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</si>
  <si>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</si>
  <si>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</si>
  <si>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</si>
  <si>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</si>
  <si>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</si>
  <si>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</si>
  <si>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</si>
  <si>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</si>
  <si>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</si>
  <si>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</si>
  <si>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</si>
  <si>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</si>
  <si>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</si>
  <si>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</si>
  <si>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</si>
  <si>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</si>
  <si>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</si>
  <si>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</si>
  <si>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</si>
  <si>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</si>
  <si>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</si>
  <si>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</si>
  <si>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</si>
  <si>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</si>
  <si>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</si>
  <si>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</si>
  <si>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</si>
  <si>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</si>
  <si>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</si>
  <si>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</si>
  <si>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</si>
  <si>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</si>
  <si>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</si>
  <si>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</si>
  <si>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</si>
  <si>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</si>
  <si>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</si>
  <si>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</si>
  <si>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</si>
  <si>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</si>
  <si>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</si>
  <si>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</si>
  <si>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</si>
  <si>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</si>
  <si>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</si>
  <si>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</si>
  <si>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</si>
  <si>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</si>
  <si>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</si>
  <si>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</si>
  <si>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</si>
  <si>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</si>
  <si>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</si>
  <si>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</si>
  <si>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</si>
  <si>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</si>
  <si>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</si>
  <si>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</si>
  <si>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</si>
  <si>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</si>
  <si>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</si>
  <si>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</si>
  <si>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</si>
  <si>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</si>
  <si>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</si>
  <si>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</si>
  <si>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</si>
  <si>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</si>
  <si>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</si>
  <si>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</si>
  <si>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</si>
  <si>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</si>
  <si>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</si>
  <si>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</si>
  <si>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</si>
  <si>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</si>
  <si>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</si>
  <si>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</si>
  <si>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</si>
  <si>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</si>
  <si>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</si>
  <si>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</si>
  <si>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</si>
  <si>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</si>
  <si>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</si>
  <si>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</si>
  <si>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</si>
  <si>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</si>
  <si>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</si>
  <si>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</si>
  <si>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</si>
  <si>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</si>
  <si>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</si>
  <si>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</si>
  <si>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</si>
  <si>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</si>
  <si>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</si>
  <si>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</si>
  <si>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</si>
  <si>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</si>
  <si>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</si>
  <si>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</si>
  <si>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</si>
  <si>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</si>
  <si>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</si>
  <si>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</si>
  <si>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</si>
  <si>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</si>
  <si>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</si>
  <si>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</si>
  <si>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</si>
  <si>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</si>
  <si>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</si>
  <si>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</si>
  <si>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</si>
  <si>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</si>
  <si>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</si>
  <si>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</si>
  <si>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</si>
  <si>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</si>
  <si>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</si>
  <si>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</si>
  <si>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</si>
  <si>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</si>
  <si>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</si>
  <si>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</si>
  <si>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</si>
  <si>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</si>
  <si>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</si>
  <si>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</si>
  <si>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</si>
  <si>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</si>
  <si>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</si>
  <si>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</si>
  <si>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</si>
  <si>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</si>
  <si>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</si>
  <si>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</si>
  <si>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</si>
  <si>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</si>
  <si>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</si>
  <si>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</si>
  <si>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</si>
  <si>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</si>
  <si>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</si>
  <si>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</si>
  <si>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</si>
  <si>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</si>
  <si>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</si>
  <si>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</si>
  <si>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</si>
  <si>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</si>
  <si>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</si>
  <si>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</si>
  <si>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</si>
  <si>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</si>
  <si>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</si>
  <si>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</si>
  <si>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</si>
  <si>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</si>
  <si>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</si>
  <si>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</si>
  <si>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</si>
  <si>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</si>
  <si>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</si>
  <si>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</si>
  <si>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</si>
  <si>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</si>
  <si>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</si>
  <si>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</si>
  <si>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</si>
  <si>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</si>
  <si>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</si>
  <si>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</si>
  <si>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</si>
  <si>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</si>
  <si>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</si>
  <si>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</si>
  <si>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</si>
  <si>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</si>
  <si>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</si>
  <si>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</si>
  <si>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</si>
  <si>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</si>
  <si>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</si>
  <si>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</si>
  <si>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</si>
  <si>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</si>
  <si>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</si>
  <si>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</si>
  <si>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</si>
  <si>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</si>
  <si>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</si>
  <si>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</si>
  <si>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</si>
  <si>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</si>
  <si>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</si>
  <si>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</si>
  <si>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</si>
  <si>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</si>
  <si>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</si>
  <si>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</si>
  <si>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</si>
  <si>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</si>
  <si>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</si>
  <si>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</si>
  <si>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</si>
  <si>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</si>
  <si>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</si>
  <si>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</si>
  <si>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</si>
  <si>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</si>
  <si>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</si>
  <si>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</si>
  <si>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</si>
  <si>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</si>
  <si>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</si>
  <si>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</si>
  <si>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</si>
  <si>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</si>
  <si>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</si>
  <si>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</si>
  <si>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</si>
  <si>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</si>
  <si>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</si>
  <si>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</si>
  <si>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</si>
  <si>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</si>
  <si>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</si>
  <si>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</si>
  <si>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</si>
  <si>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</si>
  <si>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</si>
  <si>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</si>
  <si>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</si>
  <si>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</si>
  <si>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</si>
  <si>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</si>
  <si>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</si>
  <si>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</si>
  <si>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</si>
  <si>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</si>
  <si>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</si>
  <si>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</si>
  <si>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</si>
  <si>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</si>
  <si>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</si>
  <si>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</si>
  <si>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</si>
  <si>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</si>
  <si>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</si>
  <si>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</si>
  <si>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</si>
  <si>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</si>
  <si>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</si>
  <si>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</si>
  <si>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</si>
  <si>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</si>
  <si>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</si>
  <si>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</si>
  <si>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</si>
  <si>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</si>
  <si>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</si>
  <si>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</si>
  <si>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</si>
  <si>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</si>
  <si>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</si>
  <si>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</si>
  <si>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</si>
  <si>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</si>
  <si>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</si>
  <si>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</si>
  <si>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</si>
  <si>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</si>
  <si>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</si>
  <si>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</si>
  <si>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</si>
  <si>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</si>
  <si>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</si>
  <si>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</si>
  <si>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</si>
  <si>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</si>
  <si>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</si>
  <si>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</si>
  <si>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</si>
  <si>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</si>
  <si>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</si>
  <si>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</si>
  <si>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</si>
  <si>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</si>
  <si>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</si>
  <si>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</si>
  <si>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</si>
  <si>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</si>
  <si>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</si>
  <si>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</si>
  <si>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</si>
  <si>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</si>
  <si>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</si>
  <si>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</si>
  <si>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</si>
  <si>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</si>
  <si>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</si>
  <si>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</si>
  <si>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</si>
  <si>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</si>
  <si>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</si>
  <si>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</si>
  <si>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</si>
  <si>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</si>
  <si>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</si>
  <si>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</si>
  <si>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</si>
  <si>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</si>
  <si>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</si>
  <si>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</si>
  <si>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</si>
  <si>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</si>
  <si>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</si>
  <si>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</si>
  <si>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</si>
  <si>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</si>
  <si>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</si>
  <si>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</si>
  <si>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</si>
  <si>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</si>
  <si>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</si>
  <si>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</si>
  <si>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</si>
  <si>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</si>
  <si>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</si>
  <si>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</si>
  <si>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</si>
  <si>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</si>
  <si>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</si>
  <si>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</si>
  <si>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</si>
  <si>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</si>
  <si>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</si>
  <si>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</si>
  <si>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</si>
  <si>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</si>
  <si>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</si>
  <si>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</si>
  <si>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</si>
  <si>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</si>
  <si>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</si>
  <si>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</si>
  <si>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</si>
  <si>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</si>
  <si>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</si>
  <si>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210 mins</t>
  </si>
  <si>
    <t>PCM-20251001-00000339</t>
  </si>
  <si>
    <t>site was access night &amp; ETA 120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</si>
  <si>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</si>
  <si>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</si>
  <si>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</si>
  <si>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</si>
  <si>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</si>
  <si>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</si>
  <si>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/160 min</t>
  </si>
  <si>
    <t xml:space="preserve">no pcm </t>
  </si>
  <si>
    <t xml:space="preserve">was access night usf area / 170 min </t>
  </si>
  <si>
    <t>was access night usf area / 160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</si>
  <si>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</si>
  <si>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</si>
  <si>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</si>
  <si>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</si>
  <si>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</si>
  <si>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</si>
  <si>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</si>
  <si>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</si>
  <si>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</si>
  <si>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</si>
  <si>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</si>
  <si>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</si>
  <si>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</si>
  <si>
    <t>PCM-20251001-00000350</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</si>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</sst>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268.2440621527785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14.623078356482438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3.9120023146097083E-2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45931.192488078705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45931.192488078705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45931.192488078705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45931.192488078705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45931.192488078705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45931.192488078705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45931.192488078705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45931.192488078705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45931.192488078705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45931.192488078705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45931.192488078705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45931.192488078705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45931.192488078705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45931.192488078705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45931.192488078705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45931.192488078705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45931.192488078705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45931.192488078705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45931.192488078705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45931.192488078705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45931.192488078705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45931.192488078705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45931.192488078705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45931.192488078705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45931.192488078705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45931.192488078705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45931.192488078705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45931.192488078705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45931.192488078705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45931.192488078705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45931.192488078705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45931.192488078705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45931.192488078705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45931.192488078705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45931.192488078705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45931.192488078705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45931.192488078705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45931.192488078705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45931.192488078705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45931.192488078705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45931.192488078705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45931.192488078705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45931.192488078705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45931.192488078705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45931.192488078705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45931.192488078705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45931.192488078705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45931.192488078705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45931.192488078705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45931.192488078705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45931.192488078705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45931.192488078705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45931.192488078705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45931.192488078705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45931.192488078705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45931.192488078705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45931.192488078705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45931.192488078705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45931.192488078705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45931.192488078705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45931.192488078705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45931.192488078705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45931.192488078705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45931.192488078705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45931.192488078705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45931.192488078705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45931.192488078705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45931.192488078705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45931.192488078705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45931.192488078705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45931.192488078705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45931.192488078705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45931.192488078705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45931.192488078705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45931.192488078705</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45931.192488078705</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45931.192488078705</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45931.192488078705</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45931.192488078705</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FA3063A9-FCDF-492D-ABE5-C9D9B0E9A749}"/>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M1" sqref="M1:N104857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239.54070567129384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124.46540474537323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106.19265011574316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7.9669209490748472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0.17981446759222308</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1.3495023151335772E-2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45931.192488078705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45931.192488078705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45931.192488078705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45931.192488078705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45931.192488078705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45931.192488078705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45931.192488078705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45931.192488078705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45931.192488078705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45931.192488078705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45931.192488078705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45931.192488078705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45931.192488078705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45931.192488078705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45931.192488078705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45931.192488078705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45931.192488078705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45931.192488078705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45931.192488078705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45931.192488078705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45931.192488078705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45931.192488078705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45931.192488078705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45931.192488078705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45931.192488078705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45931.192488078705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45931.192488078705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45931.192488078705</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45931.192488078705</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45931.192488078705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45931.192488078705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45931.192488078705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45931.192488078705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45931.192488078705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45931.192488078705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45931.192488078705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45931.192488078705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45931.192488078705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45931.192488078705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45931.192488078705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45931.192488078705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45931.192488078705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45931.192488078705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45931.192488078705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45931.192488078705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45931.192488078705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45931.192488078705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45931.192488078705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45931.192488078705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45931.192488078705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45931.192488078705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45931.192488078705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45931.192488078705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45931.192488078705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45931.192488078705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45931.192488078705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45931.192488078705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45931.192488078705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45931.192488078705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45931.192488078705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45931.192488078705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45931.192488078705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45931.192488078705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45931.192488078705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45931.192488078705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45931.192488078705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45931.192488078705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45931.192488078705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45931.192488078705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45931.192488078705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45931.192488078705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45931.192488078705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45931.192488078705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45931.192488078705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45931.192488078705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45931.192488078705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45931.192488078705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45931.192488078705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45931.192488078705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45931.192488078705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45931.192488078705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45931.192488078705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45931.192488078705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45931.192488078705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45931.192488078705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45931.192488078705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45931.192488078705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45931.192488078705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45931.192488078705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45931.192488078705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45931.192488078705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45931.192488078705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45931.192488078705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45931.192488078705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45931.192488078705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45931.192488078705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45931.192488078705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45931.192488078705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45931.192488078705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45931.192488078705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45931.192488078705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45931.192488078705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45931.192488078705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45931.192488078705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45931.192488078705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45931.192488078705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45931.192488078705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45931.192488078705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45931.192488078705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45931.192488078705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45931.192488078705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45931.192488078705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45931.192488078705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45931.192488078705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45931.192488078705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45931.192488078705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45931.192488078705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45931.192488078705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45931.192488078705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45931.192488078705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45931.192488078705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45931.192488078705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45931.192488078705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45931.192488078705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45931.192488078705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45931.192488078705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45931.192488078705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45931.192488078705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45931.192488078705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45931.192488078705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45931.192488078705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45931.192488078705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45931.192488078705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45931.192488078705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45931.192488078705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45931.192488078705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45931.192488078705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45931.192488078705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45931.192488078705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45931.192488078705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45931.192488078705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45931.192488078705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45931.192488078705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45931.192488078705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45931.192488078705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45931.192488078705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45931.192488078705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45931.192488078705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45931.192488078705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45931.192488078705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45931.192488078705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45931.192488078705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45931.192488078705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45931.192488078705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45931.192488078705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45931.192488078705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45931.192488078705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45931.192488078705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45931.192488078705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45931.192488078705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45931.192488078705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45931.192488078705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45931.192488078705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45931.192488078705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45931.192488078705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45931.192488078705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45931.192488078705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45931.192488078705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45931.192488078705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45931.192488078705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45931.192488078705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45931.192488078705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45931.192488078705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45931.192488078705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45931.192488078705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45931.192488078705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45931.192488078705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45931.192488078705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45931.192488078705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45931.192488078705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45931.192488078705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45931.192488078705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45931.192488078705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45931.192488078705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45931.192488078705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45931.192488078705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45931.192488078705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45931.192488078705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45931.192488078705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45931.192488078705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45931.192488078705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45931.192488078705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45931.192488078705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45931.192488078705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45931.192488078705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45931.192488078705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45931.192488078705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45931.192488078705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45931.192488078705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45931.192488078705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45931.192488078705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45931.192488078705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45931.192488078705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45931.192488078705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45931.192488078705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45931.192488078705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45931.192488078705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45931.192488078705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45931.192488078705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45931.192488078705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45931.192488078705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45931.192488078705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45931.192488078705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45931.192488078705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45931.192488078705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45931.192488078705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45931.192488078705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45931.192488078705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45931.192488078705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45931.192488078705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45931.192488078705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45931.192488078705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45931.192488078705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45931.192488078705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45931.192488078705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45931.192488078705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45931.192488078705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45931.192488078705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45931.192488078705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45931.192488078705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45931.192488078705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45931.192488078705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45931.192488078705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45931.192488078705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45931.192488078705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45931.192488078705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45931.192488078705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45931.192488078705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45931.192488078705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45931.192488078705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45931.192488078705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45931.192488078705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45931.192488078705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45931.192488078705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45931.192488078705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45931.192488078705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45931.192488078705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45931.192488078705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45931.192488078705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45931.192488078705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45931.192488078705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45931.192488078705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45931.192488078705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45931.192488078705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45931.192488078705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45931.192488078705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45931.192488078705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45931.192488078705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45931.192488078705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45931.192488078705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45931.192488078705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45931.192488078705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45931.192488078705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45931.192488078705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45931.192488078705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45931.192488078705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45931.192488078705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45931.192488078705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45931.192488078705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45931.192488078705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45931.192488078705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45931.192488078705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45931.192488078705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45931.192488078705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45931.192488078705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45931.192488078705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45931.192488078705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45931.192488078705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45931.192488078705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45931.192488078705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45931.192488078705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45931.192488078705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45931.192488078705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45931.192488078705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45931.192488078705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45931.192488078705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45931.192488078705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45931.192488078705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45931.192488078705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45931.192488078705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45931.192488078705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45931.192488078705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45931.192488078705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45931.192488078705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45931.192488078705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45931.192488078705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45931.192488078705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45931.192488078705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45931.192488078705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45931.192488078705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45931.192488078705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45931.192488078705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45931.192488078705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45931.192488078705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45931.192488078705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45931.192488078705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45931.192488078705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45931.192488078705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45931.192488078705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45931.192488078705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45931.192488078705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45931.192488078705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45931.192488078705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45931.192488078705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45931.192488078705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45931.192488078705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45931.192488078705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45931.192488078705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45931.192488078705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45931.192488078705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45931.192488078705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45931.192488078705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45931.192488078705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45931.192488078705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45931.192488078705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45931.192488078705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45931.192488078705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45931.192488078705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45931.192488078705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45931.192488078705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45931.192488078705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45931.192488078705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45931.192488078705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45931.192488078705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45931.192488078705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45931.192488078705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45931.192488078705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45931.192488078705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45931.192488078705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45931.192488078705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45931.192488078705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45931.192488078705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45931.192488078705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45931.192488078705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45931.192488078705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45931.192488078705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45931.192488078705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45931.192488078705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45931.192488078705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45931.192488078705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45931.192488078705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45931.192488078705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45931.192488078705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45931.192488078705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45931.192488078705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45931.192488078705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45931.192488078705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45931.192488078705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45931.192488078705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45931.192488078705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45931.192488078705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45931.192488078705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45931.192488078705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45931.192488078705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45931.192488078705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45931.192488078705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45931.192488078705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45931.192488078705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45931.192488078705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45931.192488078705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45931.192488078705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45931.192488078705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45931.192488078705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45931.192488078705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45931.192488078705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45931.192488078705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45931.192488078705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45931.192488078705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45931.192488078705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45931.192488078705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45931.192488078705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45931.192488078705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45931.192488078705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45931.192488078705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45931.192488078705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45931.192488078705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45931.192488078705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45931.192488078705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45931.192488078705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45931.192488078705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45931.192488078705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45931.192488078705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45931.192488078705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45931.192488078705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45931.192488078705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45931.192488078705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45931.192488078705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45931.192488078705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45931.192488078705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45931.192488078705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45931.192488078705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45931.192488078705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45931.192488078705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45931.192488078705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45931.192488078705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45931.192488078705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45931.192488078705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45931.192488078705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45931.192488078705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45931.192488078705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45931.192488078705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45931.192488078705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45931.192488078705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45931.192488078705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45931.192488078705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45931.192488078705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45931.192488078705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45931.192488078705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45931.192488078705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45931.192488078705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45931.192488078705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45931.192488078705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45931.192488078705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45931.192488078705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45931.192488078705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45931.192488078705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45931.192488078705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45931.192488078705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45931.192488078705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45931.192488078705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45931.192488078705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45931.192488078705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45931.192488078705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45931.192488078705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45931.192488078705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45931.192488078705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45931.192488078705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45931.192488078705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45931.192488078705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45931.192488078705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45931.192488078705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45931.192488078705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45931.192488078705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45931.192488078705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45931.192488078705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45931.192488078705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45931.192488078705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45931.192488078705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45931.192488078705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45931.192488078705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45931.192488078705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45931.192488078705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45931.192488078705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45931.192488078705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45931.192488078705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45931.192488078705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45931.192488078705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45931.192488078705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45931.192488078705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45931.192488078705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45931.192488078705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45931.192488078705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45931.192488078705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45931.192488078705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45931.192488078705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45931.192488078705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45931.192488078705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45931.192488078705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45931.192488078705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45931.192488078705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45931.192488078705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45931.192488078705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45931.192488078705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45931.192488078705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45931.192488078705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45931.192488078705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45931.192488078705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45931.192488078705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45931.192488078705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45931.192488078705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45931.192488078705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45931.192488078705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45931.192488078705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45931.192488078705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45931.192488078705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45931.192488078705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45931.192488078705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45931.192488078705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45931.192488078705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45931.192488078705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45931.192488078705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45931.192488078705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45931.192488078705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45931.192488078705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45931.192488078705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45931.192488078705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45931.192488078705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45931.192488078705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45931.192488078705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45931.192488078705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45931.192488078705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45931.192488078705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45931.192488078705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45931.192488078705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45931.192488078705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45931.192488078705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45931.192488078705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45931.192488078705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45931.192488078705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45931.192488078705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45931.192488078705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45931.192488078705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45931.192488078705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45931.192488078705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45931.192488078705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45931.192488078705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45931.192488078705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45931.192488078705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45931.192488078705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45931.192488078705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45931.192488078705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45931.192488078705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45931.192488078705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45931.192488078705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45931.192488078705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45931.192488078705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45931.192488078705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45931.192488078705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45931.192488078705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45931.192488078705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45931.192488078705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45931.192488078705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45931.192488078705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45931.192488078705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45931.192488078705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45931.192488078705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45931.192488078705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45931.192488078705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45931.192488078705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45931.192488078705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45931.192488078705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45931.192488078705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45931.192488078705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45931.192488078705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45931.192488078705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45931.192488078705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45931.192488078705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45931.192488078705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45931.192488078705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45931.192488078705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45931.192488078705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45931.192488078705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45931.192488078705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45931.192488078705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45931.192488078705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45931.192488078705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45931.192488078705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45931.192488078705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45931.192488078705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45931.192488078705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45931.192488078705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45931.192488078705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45931.192488078705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45931.192488078705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45931.192488078705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45931.192488078705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45931.192488078705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45931.192488078705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45931.192488078705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45931.192488078705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45931.192488078705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45931.192488078705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45931.192488078705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45931.192488078705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45931.192488078705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45931.192488078705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45931.192488078705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45931.192488078705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45931.192488078705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45931.192488078705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45931.192488078705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45931.192488078705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45931.192488078705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45931.192488078705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45931.192488078705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45931.192488078705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45931.192488078705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45931.192488078705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45931.192488078705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45931.192488078705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45931.192488078705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45931.192488078705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45931.192488078705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45931.192488078705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45931.192488078705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45931.192488078705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45931.192488078705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45931.192488078705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45931.192488078705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45931.192488078705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45931.192488078705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45931.192488078705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45931.192488078705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45931.192488078705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45931.192488078705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45931.192488078705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45931.192488078705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45931.192488078705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45931.192488078705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45931.192488078705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45931.192488078705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45931.192488078705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45931.192488078705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45931.192488078705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45931.192488078705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45931.192488078705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45931.192488078705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45931.192488078705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45931.192488078705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45931.192488078705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45931.192488078705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45931.192488078705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45931.192488078705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45931.192488078705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45931.192488078705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45931.192488078705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45931.192488078705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45931.192488078705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45931.192488078705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45931.192488078705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45931.192488078705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45931.192488078705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45931.192488078705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45931.192488078705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45931.192488078705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45931.192488078705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45931.192488078705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45931.192488078705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45931.192488078705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45931.192488078705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45931.192488078705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45931.192488078705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45931.192488078705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45931.192488078705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45931.192488078705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45931.192488078705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45931.192488078705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45931.192488078705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45931.192488078705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45931.192488078705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45931.192488078705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45931.192488078705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45931.192488078705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45931.192488078705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45931.192488078705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45931.192488078705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45931.192488078705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45931.192488078705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45931.192488078705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45931.192488078705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45931.192488078705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45931.192488078705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45931.192488078705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45931.192488078705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45931.192488078705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45931.192488078705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45931.192488078705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45931.192488078705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45931.192488078705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45931.192488078705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45931.192488078705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45931.192488078705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45931.192488078705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45931.192488078705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45931.192488078705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45931.192488078705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45931.192488078705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45931.192488078705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45931.192488078705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45931.192488078705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45931.192488078705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45931.192488078705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45931.192488078705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45931.192488078705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45931.192488078705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45931.192488078705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45931.192488078705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45931.192488078705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45931.192488078705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45931.192488078705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45931.192488078705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45931.192488078705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45931.192488078705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45931.192488078705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45931.192488078705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45931.192488078705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45931.192488078705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45931.192488078705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45931.192488078705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45931.192488078705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45931.192488078705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45931.192488078705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45931.192488078705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45931.192488078705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45931.192488078705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45931.192488078705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45931.192488078705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45931.192488078705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45931.192488078705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45931.192488078705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45931.192488078705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45931.192488078705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45931.192488078705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45931.192488078705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45931.192488078705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45931.192488078705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45931.192488078705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45931.192488078705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45931.192488078705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45931.192488078705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45931.192488078705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45931.192488078705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45931.192488078705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45931.192488078705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45931.192488078705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45931.192488078705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45931.192488078705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45931.192488078705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45931.192488078705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45931.192488078705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45931.192488078705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45931.192488078705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45931.192488078705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45931.192488078705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45931.192488078705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45931.192488078705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45931.192488078705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45931.192488078705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45931.192488078705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45931.192488078705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45931.192488078705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45931.192488078705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45931.192488078705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45931.192488078705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45931.192488078705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45931.192488078705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45931.192488078705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45931.192488078705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45931.192488078705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45931.192488078705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45931.192488078705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45931.192488078705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45931.192488078705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45931.192488078705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45931.192488078705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45931.192488078705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45931.192488078705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45931.192488078705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45931.192488078705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45931.192488078705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45931.192488078705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45931.192488078705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45931.192488078705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45931.192488078705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45931.192488078705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45931.192488078705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45931.192488078705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45931.192488078705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45931.192488078705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45931.192488078705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45931.192488078705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45931.192488078705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45931.192488078705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45931.192488078705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45931.192488078705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45931.192488078705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45931.192488078705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45931.192488078705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45931.192488078705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45931.192488078705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45931.192488078705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45931.192488078705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45931.192488078705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45931.192488078705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45931.192488078705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45931.192488078705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45931.192488078705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45931.192488078705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45931.192488078705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45931.192488078705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45931.192488078705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45931.192488078705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45931.192488078705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45931.192488078705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45931.192488078705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45931.192488078705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45931.192488078705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45931.192488078705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45931.192488078705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45931.192488078705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45931.192488078705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45931.192488078705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45931.192488078705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45931.192488078705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45931.192488078705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45931.192488078705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45931.192488078705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45931.192488078705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45931.192488078705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45931.192488078705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45931.192488078705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45931.192488078705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45931.192488078705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45931.192488078705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45931.192488078705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45931.192488078705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45931.192488078705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45931.192488078705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45931.192488078705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45931.192488078705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45931.192488078705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45931.192488078705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45931.192488078705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45931.192488078705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45931.192488078705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45931.192488078705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45931.192488078705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45931.192488078705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45931.192488078705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45931.192488078705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45931.192488078705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45931.192488078705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45931.192488078705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45931.192488078705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45931.192488078705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45931.192488078705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45931.192488078705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45931.192488078705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45931.192488078705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45931.192488078705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45931.192488078705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45931.192488078705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45931.192488078705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45931.192488078705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45931.192488078705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45931.192488078705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45931.192488078705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45931.192488078705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45931.192488078705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45931.192488078705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45931.192488078705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45931.192488078705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45931.192488078705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45931.192488078705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45931.192488078705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45931.192488078705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45931.192488078705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45931.192488078705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45931.192488078705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45931.192488078705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45931.192488078705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45931.192488078705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45931.192488078705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45931.192488078705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45931.192488078705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45931.192488078705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45931.192488078705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45931.192488078705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45931.192488078705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45931.192488078705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45931.192488078705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45931.192488078705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45931.192488078705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45931.192488078705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45931.192488078705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45931.192488078705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45931.192488078705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45931.192488078705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45931.192488078705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45931.192488078705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45931.192488078705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45931.192488078705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45931.192488078705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45931.192488078705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45931.192488078705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45931.192488078705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45931.192488078705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45931.192488078705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45931.192488078705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45931.192488078705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45931.192488078705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45931.192488078705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45931.192488078705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45931.192488078705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45931.192488078705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45931.192488078705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45931.192488078705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45931.192488078705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45931.192488078705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45931.192488078705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45931.192488078705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45931.192488078705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45931.192488078705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45931.192488078705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45931.192488078705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45931.192488078705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45931.192488078705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45931.192488078705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45931.192488078705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45931.192488078705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45931.192488078705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45931.192488078705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45931.192488078705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45931.192488078705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45931.192488078705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45931.192488078705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45931.192488078705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45931.192488078705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45931.192488078705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45931.192488078705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45931.192488078705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45931.192488078705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45931.192488078705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45931.192488078705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45931.192488078705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45931.192488078705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45931.192488078705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45931.192488078705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45931.192488078705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45931.192488078705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45931.192488078705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45931.192488078705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45931.192488078705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45931.192488078705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45931.192488078705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45931.192488078705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45931.192488078705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45931.192488078705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45931.192488078705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45931.192488078705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45931.192488078705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45931.192488078705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45931.192488078705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45931.192488078705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45931.192488078705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45931.192488078705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45931.192488078705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45931.192488078705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45931.192488078705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45931.192488078705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45931.192488078705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45931.192488078705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45931.192488078705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45931.192488078705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45931.192488078705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45931.192488078705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45931.192488078705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45931.192488078705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45931.192488078705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45931.192488078705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45931.192488078705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45931.192488078705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45931.192488078705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45931.192488078705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45931.192488078705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45931.192488078705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45931.192488078705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45931.192488078705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45931.192488078705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45931.192488078705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45931.192488078705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45931.192488078705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45931.192488078705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45931.192488078705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45931.192488078705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45931.192488078705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45931.192488078705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45931.192488078705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45931.192488078705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45931.192488078705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45931.192488078705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45931.192488078705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45931.192488078705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45931.192488078705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45931.192488078705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45931.192488078705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45931.192488078705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45931.192488078705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45931.192488078705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45931.192488078705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45931.192488078705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45931.192488078705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45931.192488078705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45931.192488078705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45931.192488078705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45931.192488078705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45931.192488078705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45931.192488078705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45931.192488078705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45931.192488078705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45931.192488078705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45931.192488078705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45931.192488078705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45931.192488078705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45931.192488078705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45931.192488078705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45931.192488078705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45931.192488078705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45931.192488078705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45931.192488078705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45931.192488078705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45931.192488078705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45931.192488078705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45931.192488078705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45931.192488078705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45931.192488078705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45931.192488078705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45931.192488078705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45931.192488078705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45931.192488078705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45931.192488078705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45931.192488078705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45931.192488078705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45931.192488078705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45931.192488078705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45931.192488078705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45931.192488078705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45931.192488078705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45931.192488078705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45931.192488078705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45931.192488078705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45931.192488078705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45931.192488078705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45931.192488078705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45931.192488078705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45931.192488078705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45931.192488078705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45931.192488078705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45931.192488078705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45931.192488078705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45931.192488078705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45931.192488078705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45931.192488078705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45931.192488078705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45931.192488078705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45931.192488078705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45931.192488078705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45931.192488078705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45931.192488078705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45931.192488078705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45931.192488078705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45931.192488078705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45931.192488078705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45931.192488078705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45931.192488078705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45931.192488078705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45931.192488078705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45931.192488078705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45931.192488078705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45931.192488078705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45931.192488078705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45931.192488078705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45931.192488078705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45931.192488078705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45931.192488078705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45931.192488078705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45931.192488078705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45931.192488078705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45931.192488078705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45931.192488078705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45931.192488078705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45931.192488078705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45931.192488078705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45931.192488078705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45931.192488078705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45931.192488078705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45931.192488078705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45931.192488078705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45931.192488078705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45931.192488078705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45931.192488078705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45931.192488078705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45931.192488078705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45931.192488078705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45931.192488078705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45931.192488078705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45931.192488078705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45931.192488078705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45931.192488078705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45931.192488078705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45931.192488078705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45931.192488078705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45931.192488078705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45931.192488078705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45931.192488078705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45931.192488078705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45931.192488078705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45931.192488078705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45931.192488078705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45931.192488078705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45931.192488078705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45931.192488078705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45931.192488078705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45931.192488078705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45931.192488078705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45931.192488078705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45931.192488078705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45931.192488078705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45931.192488078705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45931.192488078705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45931.192488078705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45931.192488078705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45931.192488078705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45931.192488078705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45931.192488078705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45931.192488078705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45931.192488078705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45931.192488078705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45931.192488078705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45931.192488078705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45931.192488078705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45931.192488078705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45931.192488078705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45931.192488078705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45931.192488078705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45931.192488078705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45931.192488078705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45931.192488078705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45931.192488078705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45931.192488078705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45931.192488078705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45931.192488078705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45931.192488078705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45931.192488078705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45931.192488078705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45931.192488078705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45931.192488078705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45931.192488078705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45931.192488078705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45931.192488078705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45931.192488078705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45931.192488078705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45931.192488078705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45931.192488078705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45931.192488078705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45931.192488078705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45931.192488078705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45931.192488078705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45931.192488078705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45931.192488078705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45931.192488078705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45931.192488078705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45931.192488078705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45931.192488078705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45931.192488078705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45931.192488078705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45931.192488078705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45931.192488078705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45931.192488078705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45931.192488078705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45931.192488078705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45931.192488078705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45931.192488078705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45931.192488078705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45931.192488078705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45931.192488078705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45931.192488078705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45931.192488078705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45931.192488078705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45931.192488078705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45931.192488078705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45931.192488078705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45931.192488078705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45931.192488078705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45931.192488078705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45931.192488078705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45931.192488078705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45931.192488078705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45931.192488078705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45931.192488078705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45931.192488078705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45931.192488078705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45931.192488078705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45931.192488078705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45931.192488078705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45931.192488078705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45931.192488078705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45931.192488078705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45931.192488078705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45931.192488078705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45931.192488078705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45931.192488078705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45931.192488078705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45931.192488078705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45931.192488078705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45931.192488078705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45931.192488078705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45931.192488078705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45931.192488078705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45931.192488078705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45931.192488078705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45931.192488078705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45931.192488078705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45931.192488078705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45931.192488078705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45931.192488078705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45931.192488078705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45931.192488078705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45931.192488078705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45931.192488078705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45931.192488078705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45931.192488078705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45931.192488078705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45931.192488078705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45931.192488078705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45931.192488078705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45931.192488078705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45931.192488078705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45931.192488078705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45931.192488078705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45931.192488078705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45931.192488078705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45931.192488078705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45931.192488078705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45931.192488078705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45931.192488078705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45931.192488078705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45931.192488078705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45931.192488078705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45931.192488078705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45931.192488078705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45931.192488078705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45931.192488078705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45931.192488078705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45931.192488078705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45931.192488078705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45931.192488078705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45931.192488078705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45931.192488078705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45931.192488078705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45931.192488078705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45931.192488078705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45931.192488078705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45931.192488078705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45931.192488078705</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45931.192488078705</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45931.192488078705</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45931.192488078705</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45931.192488078705</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227.71177048610843</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0.30221030092798173</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2.6967245372361504E-2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45931.192488078705</v>
      </c>
      <c r="H5" s="113">
        <v>45931.141423611109</v>
      </c>
      <c r="I5" s="110" t="str">
        <f>IFERROR(VLOOKUP(D5,DB!A:F,6,0),"")</f>
        <v>Generator-SG</v>
      </c>
      <c r="J5" s="110" t="str">
        <f>IFERROR(VLOOKUP(D5,DB!A:G,7,0),"")</f>
        <v>No BB Shifted</v>
      </c>
      <c r="K5" s="115" t="s">
        <v>39070</v>
      </c>
      <c r="L5" s="107" t="str">
        <f>IFERROR(VLOOKUP(D5,DB!A:I,9,0),"")</f>
        <v>Latis</v>
      </c>
    </row>
    <row r="6" spans="1:16" ht="15" customHeight="1">
      <c r="A6" s="110" t="s">
        <v>39069</v>
      </c>
      <c r="B6" s="110" t="str">
        <f>IFERROR(VLOOKUP(D6,DB!A:K,11,0),"")</f>
        <v>R4</v>
      </c>
      <c r="C6" s="111">
        <v>1</v>
      </c>
      <c r="D6" s="107" t="s">
        <v>36364</v>
      </c>
      <c r="E6" s="112" t="s">
        <v>38964</v>
      </c>
      <c r="F6" s="113"/>
      <c r="G6" s="114">
        <f ca="1">IFERROR(NOW()-F6,"")</f>
        <v>45931.192488078705</v>
      </c>
      <c r="H6" s="113">
        <v>45931.169618055559</v>
      </c>
      <c r="I6" s="110" t="str">
        <f>IFERROR(VLOOKUP(D6,DB!A:F,6,0),"")</f>
        <v>SCECO</v>
      </c>
      <c r="J6" s="110" t="str">
        <f>IFERROR(VLOOKUP(D6,DB!A:G,7,0),"")</f>
        <v>In progress</v>
      </c>
      <c r="K6" s="115" t="s">
        <v>39071</v>
      </c>
      <c r="L6" s="107" t="str">
        <f>IFERROR(VLOOKUP(D6,DB!A:I,9,0),"")</f>
        <v>Latis</v>
      </c>
    </row>
    <row r="7" spans="1:16" ht="15" customHeight="1">
      <c r="A7" s="110"/>
      <c r="B7" s="110" t="str">
        <f>IFERROR(VLOOKUP(D7,DB!A:K,11,0),"")</f>
        <v/>
      </c>
      <c r="C7" s="111"/>
      <c r="D7" s="107"/>
      <c r="E7" s="112"/>
      <c r="F7" s="113"/>
      <c r="G7" s="114">
        <f ca="1">IFERROR(NOW()-F7,"")</f>
        <v>45931.192488078705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45931.192488078705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45931.192488078705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45931.192488078705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45931.192488078705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45931.192488078705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45931.192488078705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45931.192488078705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45931.192488078705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45931.192488078705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45931.192488078705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45931.192488078705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45931.192488078705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45931.192488078705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45931.192488078705</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45931.192488078705</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45931.192488078705</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45931.192488078705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45931.192488078705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45931.192488078705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45931.192488078705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45931.192488078705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45931.192488078705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45931.192488078705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45931.192488078705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45931.192488078705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45931.192488078705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45931.192488078705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45931.192488078705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45931.192488078705</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39.360427893516317</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5.0036107638879912</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37"/>
      <c r="E4" s="37"/>
      <c r="F4" s="38"/>
      <c r="G4" s="39">
        <f ca="1">IFERROR(NOW()-F4,"-")</f>
        <v>45931.192488078705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45931.192488078705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45931.192488078705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45931.192488078705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45931.192488078705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45931.192488078705</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45931.192488078705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45931.192488078705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45931.192488078705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45931.192488078705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45931.192488078705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45931.192488078705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45931.192488078705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45931.192488078705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45931.192488078705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45931.192488078705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45931.192488078705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45931.192488078705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45931.192488078705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45931.192488078705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45931.192488078705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45931.192488078705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45931.192488078705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45931.192488078705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45931.192488078705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45931.192488078705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45931.192488078705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45931.192488078705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45931.192488078705</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45931.192488078705</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45931.192488078705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45931.192488078705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45931.192488078705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45931.192488078705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45931.192488078705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45931.192488078705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45931.192488078705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45931.192488078705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45931.192488078705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45931.192488078705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45931.192488078705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45931.192488078705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45931.192488078705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45931.192488078705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45931.192488078705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45931.192488078705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45931.192488078705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45931.192488078705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45931.192488078705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45931.192488078705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45931.192488078705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45931.192488078705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45931.192488078705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45931.192488078705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45931.192488078705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45931.192488078705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45931.192488078705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45931.192488078705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45931.192488078705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45931.192488078705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45931.192488078705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45931.192488078705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45931.192488078705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45931.192488078705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45931.192488078705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45931.192488078705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45931.192488078705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45931.192488078705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45931.192488078705</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45931.192488078705</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45931.192488078705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45931.192488078705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45931.192488078705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45931.192488078705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45931.192488078705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45931.192488078705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45931.192488078705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45931.192488078705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45931.192488078705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45931.192488078705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45931.192488078705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45931.192488078705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45931.192488078705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45931.192488078705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45931.192488078705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45931.192488078705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45931.192488078705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45931.192488078705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45931.192488078705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45931.192488078705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45931.192488078705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45931.192488078705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45931.192488078705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45931.192488078705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45931.192488078705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45931.192488078705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45931.192488078705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45931.192488078705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45931.192488078705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45931.192488078705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45931.192488078705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45931.192488078705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45931.192488078705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45931.192488078705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45931.192488078705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45931.192488078705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45931.192488078705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45931.192488078705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45931.192488078705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45931.192488078705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45931.192488078705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45931.192488078705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45931.192488078705</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45931.192488078705</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45931.192488078705</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45931.192488078705</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45931.192488078705</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45931.192488078705</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45931.192488078705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45931.192488078705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45931.192488078705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45931.192488078705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45931.192488078705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45931.192488078705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45931.192488078705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45931.192488078705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45931.192488078705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45931.192488078705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45931.192488078705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45931.192488078705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45931.192488078705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45931.192488078705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45931.192488078705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45931.192488078705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45931.192488078705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45931.192488078705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45931.192488078705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45931.192488078705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45931.192488078705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45931.192488078705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45931.192488078705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45931.192488078705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45931.192488078705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45931.192488078705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45931.192488078705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45931.192488078705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45931.192488078705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45931.192488078705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45931.192488078705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45931.192488078705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45931.192488078705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45931.192488078705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45931.192488078705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45931.192488078705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45931.192488078705</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45931.192488078705</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45931.192488078705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45931.192488078705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45931.192488078705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45931.192488078705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45931.192488078705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45931.192488078705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45931.192488078705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45931.192488078705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45931.192488078705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45931.192488078705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45931.192488078705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45931.192488078705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45931.192488078705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45931.192488078705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45931.192488078705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45931.192488078705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45931.192488078705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45931.192488078705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45931.192488078705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45931.192488078705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45931.192488078705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45931.192488078705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45931.192488078705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45931.192488078705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45931.192488078705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45931.192488078705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45931.192488078705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45931.192488078705</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45931.192488078705</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45931.192488078705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45931.192488078705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45931.192488078705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45931.192488078705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45931.192488078705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45931.192488078705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45931.192488078705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45931.192488078705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45931.192488078705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45931.192488078705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45931.192488078705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45931.192488078705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45931.192488078705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45931.192488078705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45931.192488078705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45931.192488078705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45931.192488078705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45931.192488078705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45931.192488078705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45931.192488078705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45931.192488078705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45931.192488078705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45931.192488078705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45931.192488078705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45931.192488078705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45931.192488078705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45931.192488078705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45931.192488078705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45931.192488078705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45931.192488078705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45931.192488078705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45931.192488078705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45931.192488078705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45931.192488078705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45931.192488078705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45931.192488078705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45931.192488078705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45931.192488078705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45931.192488078705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45931.192488078705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45931.192488078705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45931.192488078705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45931.192488078705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45931.192488078705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45931.192488078705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45931.192488078705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45931.192488078705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45931.192488078705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45931.192488078705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45931.192488078705</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45931.192488078705</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45931.192488078705</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45931.192488078705</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45931.192488078705</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tabSelected="1" workbookViewId="0">
      <selection activeCell="K8" sqref="K8"/>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39076</v>
      </c>
      <c r="B2" s="75" t="s">
        <v>5398</v>
      </c>
      <c r="C2" s="75">
        <v>1</v>
      </c>
      <c r="D2" s="75" t="s">
        <v>32861</v>
      </c>
      <c r="E2" s="100" t="s">
        <v>39077</v>
      </c>
      <c r="F2" s="88">
        <v>45929.14371527778</v>
      </c>
      <c r="G2" s="89">
        <f ca="1">IFERROR(NOW()-F2,"-")</f>
        <v>2.0487728009247803</v>
      </c>
      <c r="H2" s="102">
        <v>45929.455266203702</v>
      </c>
      <c r="I2" s="75" t="str">
        <f>IFERROR(VLOOKUP(D2,DB!A:F,6,0),"")</f>
        <v>SCECO</v>
      </c>
      <c r="J2" s="119" t="str">
        <f>IFERROR(VLOOKUP(D2,DB!A:G,7,0),"")</f>
        <v>In progress</v>
      </c>
      <c r="K2" s="101" t="s">
        <v>39078</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39079</v>
      </c>
      <c r="B3" s="75" t="s">
        <v>5398</v>
      </c>
      <c r="C3" s="75">
        <v>1</v>
      </c>
      <c r="D3" s="75" t="s">
        <v>34463</v>
      </c>
      <c r="E3" s="100" t="s">
        <v>39077</v>
      </c>
      <c r="F3" s="88">
        <v>45926.772847222222</v>
      </c>
      <c r="G3" s="89">
        <f ca="1">IFERROR(NOW()-F3,"-")</f>
        <v>4.4196408564821468</v>
      </c>
      <c r="H3" s="102">
        <v>45927.449074074073</v>
      </c>
      <c r="I3" s="75" t="str">
        <f>IFERROR(VLOOKUP(D3,DB!A:F,6,0),"")</f>
        <v>SCECO</v>
      </c>
      <c r="J3" s="119" t="str">
        <f>IFERROR(VLOOKUP(D3,DB!A:G,7,0),"")</f>
        <v>Weak</v>
      </c>
      <c r="K3" s="101" t="s">
        <v>39078</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39080</v>
      </c>
      <c r="B4" s="75" t="s">
        <v>5398</v>
      </c>
      <c r="C4" s="75">
        <v>1</v>
      </c>
      <c r="D4" s="75" t="s">
        <v>33408</v>
      </c>
      <c r="E4" s="100" t="s">
        <v>39077</v>
      </c>
      <c r="F4" s="88">
        <v>45927.117546296293</v>
      </c>
      <c r="G4" s="89">
        <f ca="1">IFERROR(NOW()-F4,"-")</f>
        <v>4.07494178241177</v>
      </c>
      <c r="H4" s="102">
        <v>45926.848171296297</v>
      </c>
      <c r="I4" s="75" t="str">
        <f>IFERROR(VLOOKUP(D4,DB!A:F,6,0),"")</f>
        <v>SCECO</v>
      </c>
      <c r="J4" s="119" t="str">
        <f>IFERROR(VLOOKUP(D4,DB!A:G,7,0),"")</f>
        <v>Dead</v>
      </c>
      <c r="K4" s="101" t="s">
        <v>39078</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39081</v>
      </c>
      <c r="B5" s="140" t="str">
        <f>IFERROR(VLOOKUP(D5,DB!A:K,11,0),"")</f>
        <v>R6</v>
      </c>
      <c r="C5" s="140">
        <v>2</v>
      </c>
      <c r="D5" s="140" t="s">
        <v>38919</v>
      </c>
      <c r="E5" s="140" t="s">
        <v>38964</v>
      </c>
      <c r="F5" s="141">
        <v>45930.730011574073</v>
      </c>
      <c r="G5" s="142">
        <f ca="1">IFERROR(NOW()-F5,"-")</f>
        <v>0.46247650463192258</v>
      </c>
      <c r="H5" s="141">
        <v>45930.746990740743</v>
      </c>
      <c r="I5" s="140" t="str">
        <f>IFERROR(VLOOKUP(D5,DB!A:F,6,0),"")</f>
        <v>Generator-SG</v>
      </c>
      <c r="J5" s="140" t="str">
        <f>IFERROR(VLOOKUP(D5,DB!A:G,7,0),"")</f>
        <v>Vandalized</v>
      </c>
      <c r="K5" s="140" t="s">
        <v>39082</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39083</v>
      </c>
      <c r="B6" s="140" t="str">
        <f>IFERROR(VLOOKUP(D6,DB!A:K,11,0),"")</f>
        <v>R6</v>
      </c>
      <c r="C6" s="140">
        <v>1</v>
      </c>
      <c r="D6" s="140" t="s">
        <v>36762</v>
      </c>
      <c r="E6" s="140" t="s">
        <v>38964</v>
      </c>
      <c r="F6" s="141">
        <v>45931.172812500001</v>
      </c>
      <c r="G6" s="142">
        <f ca="1">IFERROR(NOW()-F6,"-")</f>
        <v>1.9675578703754582E-2</v>
      </c>
      <c r="H6" s="141">
        <v>45931.166863425926</v>
      </c>
      <c r="I6" s="140" t="str">
        <f>IFERROR(VLOOKUP(D6,DB!A:F,6,0),"")</f>
        <v>Generator-SG</v>
      </c>
      <c r="J6" s="140" t="str">
        <f>IFERROR(VLOOKUP(D6,DB!A:G,7,0),"")</f>
        <v>Dead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39085</v>
      </c>
      <c r="B7" s="140" t="str">
        <f>IFERROR(VLOOKUP(D7,DB!A:K,11,0),"")</f>
        <v>R6</v>
      </c>
      <c r="C7" s="140">
        <v>1</v>
      </c>
      <c r="D7" s="140" t="s">
        <v>33067</v>
      </c>
      <c r="E7" s="140" t="s">
        <v>38964</v>
      </c>
      <c r="F7" s="141">
        <v>45931.186631944445</v>
      </c>
      <c r="G7" s="142">
        <f ca="1">IFERROR(NOW()-F7,"-")</f>
        <v>5.8561342593748122E-3</v>
      </c>
      <c r="H7" s="141">
        <v>45931.180891203701</v>
      </c>
      <c r="I7" s="140" t="str">
        <f>IFERROR(VLOOKUP(D7,DB!A:F,6,0),"")</f>
        <v>SCECO</v>
      </c>
      <c r="J7" s="140" t="str">
        <f>IFERROR(VLOOKUP(D7,DB!A:G,7,0),"")</f>
        <v>Good</v>
      </c>
      <c r="K7" s="140" t="s">
        <v>39086</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45931.192488078705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45931.192488078705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45931.192488078705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45931.192488078705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45931.192488078705</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45931.192488078705</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45931.192488078705</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45931.192488078705</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45931.192488078705</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45931.192488078705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45931.192488078705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45931.192488078705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45931.192488078705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45931.192488078705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45931.192488078705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45931.192488078705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45931.192488078705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45931.192488078705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45931.192488078705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45931.192488078705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45931.192488078705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45931.192488078705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45931.192488078705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45931.192488078705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45931.192488078705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45931.192488078705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45931.192488078705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45931.192488078705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45931.192488078705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45931.192488078705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45931.192488078705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45931.192488078705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45931.192488078705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45931.192488078705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45931.192488078705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45931.192488078705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45931.192488078705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45931.192488078705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45931.192488078705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45931.192488078705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45931.192488078705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45931.192488078705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45931.192488078705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45931.192488078705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45931.192488078705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45931.192488078705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45931.192488078705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45931.192488078705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45931.192488078705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45931.192488078705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45931.192488078705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45931.192488078705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45931.192488078705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45931.192488078705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45931.192488078705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45931.192488078705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45931.192488078705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45931.192488078705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45931.192488078705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45931.192488078705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45931.192488078705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45931.192488078705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45931.192488078705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45931.192488078705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45931.192488078705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45931.192488078705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45931.192488078705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45931.192488078705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45931.192488078705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45931.192488078705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45931.192488078705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45931.192488078705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45931.192488078705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45931.192488078705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45931.192488078705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45931.192488078705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45931.192488078705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45931.192488078705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45931.192488078705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45931.192488078705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45931.192488078705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45931.192488078705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45931.192488078705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45931.192488078705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45931.192488078705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45931.192488078705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45931.192488078705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45931.192488078705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45931.192488078705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45931.192488078705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45931.192488078705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45931.192488078705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45931.192488078705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45931.192488078705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45931.192488078705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45931.192488078705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45931.192488078705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45931.192488078705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45931.192488078705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45931.192488078705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45931.192488078705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45931.192488078705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45931.192488078705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45931.192488078705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45931.192488078705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45931.192488078705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45931.192488078705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45931.192488078705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45931.192488078705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45931.192488078705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45931.192488078705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45931.192488078705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45931.192488078705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45931.192488078705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45931.192488078705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45931.192488078705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45931.192488078705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45931.192488078705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45931.192488078705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45931.192488078705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45931.192488078705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45931.192488078705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45931.192488078705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45931.192488078705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45931.192488078705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45931.192488078705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45931.192488078705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45931.192488078705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45931.192488078705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45931.192488078705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45931.192488078705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45931.192488078705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45931.192488078705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45931.192488078705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45931.192488078705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45931.192488078705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45931.192488078705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45931.192488078705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45931.192488078705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45931.192488078705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45931.192488078705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45931.192488078705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45931.192488078705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45931.192488078705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45931.192488078705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45931.192488078705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45931.192488078705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45931.192488078705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45931.192488078705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45931.192488078705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45931.192488078705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45931.192488078705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45931.192488078705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45931.192488078705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45931.192488078705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45931.192488078705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45931.192488078705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45931.192488078705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45931.192488078705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45931.192488078705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45931.192488078705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45931.192488078705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45931.192488078705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45931.192488078705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45931.192488078705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45931.192488078705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45931.192488078705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45931.192488078705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45931.192488078705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45931.192488078705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45931.192488078705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45931.192488078705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45931.192488078705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45931.192488078705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45931.192488078705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45931.192488078705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45931.192488078705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45931.192488078705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45931.192488078705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45931.192488078705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45931.192488078705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45931.192488078705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45931.192488078705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45931.192488078705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45931.192488078705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45931.192488078705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45931.192488078705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45931.192488078705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45931.192488078705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45931.192488078705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45931.192488078705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45931.192488078705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45931.192488078705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45931.192488078705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45931.192488078705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45931.192488078705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45931.192488078705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45931.192488078705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45931.192488078705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45931.192488078705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45931.192488078705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45931.192488078705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45931.192488078705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45931.192488078705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45931.192488078705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45931.192488078705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45931.192488078705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45931.192488078705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45931.192488078705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45931.192488078705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45931.192488078705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45931.192488078705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45931.192488078705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45931.192488078705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45931.192488078705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45931.192488078705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45931.192488078705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45931.192488078705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45931.192488078705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45931.192488078705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45931.192488078705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45931.192488078705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45931.192488078705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45931.192488078705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45931.192488078705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45931.192488078705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45931.192488078705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45931.192488078705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45931.192488078705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45931.192488078705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45931.192488078705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45931.192488078705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45931.192488078705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45931.192488078705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45931.192488078705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45931.192488078705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45931.192488078705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45931.192488078705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45931.192488078705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45931.192488078705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45931.192488078705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45931.192488078705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45931.192488078705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45931.192488078705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45931.192488078705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45931.192488078705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45931.192488078705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45931.192488078705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45931.192488078705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45931.192488078705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45931.192488078705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45931.192488078705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45931.192488078705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45931.192488078705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45931.192488078705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45931.192488078705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45931.192488078705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45931.192488078705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45931.192488078705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45931.192488078705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45931.192488078705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45931.192488078705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45931.192488078705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45931.192488078705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45931.192488078705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45931.192488078705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45931.192488078705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45931.192488078705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45931.192488078705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45931.192488078705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45931.192488078705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45931.192488078705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45931.192488078705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45931.192488078705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45931.192488078705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45931.192488078705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45931.192488078705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45931.192488078705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45931.192488078705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45931.192488078705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45931.192488078705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45931.192488078705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45931.192488078705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45931.192488078705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45931.192488078705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45931.192488078705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45931.192488078705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45931.192488078705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45931.192488078705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45931.192488078705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45931.192488078705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45931.192488078705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45931.192488078705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45931.192488078705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45931.192488078705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45931.192488078705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45931.192488078705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45931.192488078705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45931.192488078705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45931.192488078705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45931.192488078705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45931.192488078705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45931.192488078705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45931.192488078705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45931.192488078705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45931.192488078705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45931.192488078705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45931.192488078705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45931.192488078705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45931.192488078705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45931.192488078705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45931.192488078705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45931.192488078705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45931.192488078705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45931.192488078705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45931.192488078705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45931.192488078705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45931.192488078705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45931.192488078705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45931.192488078705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45931.192488078705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45931.192488078705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45931.192488078705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45931.192488078705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45931.192488078705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45931.192488078705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45931.192488078705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45931.192488078705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45931.192488078705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45931.192488078705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45931.192488078705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45931.192488078705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45931.192488078705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45931.192488078705</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45931.192488078705</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45931.192488078705</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45931.192488078705</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45931.192488078705</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45931.192488078705</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2025-10-01T01:39:13Z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