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60" documentId="13_ncr:1_{F6CB121F-512D-4AA6-A0C1-0FB36C537598}" xr6:coauthVersionLast="47" xr6:coauthVersionMax="47" xr10:uidLastSave="{A6D772A9-4443-4915-88E1-47DFCA85F4A1}"/>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7" i="1"/>
  <c r="J7" i="1"/>
  <c r="I7" i="1"/>
  <c r="G7" i="1"/>
  <c r="B7" i="1"/>
  <c r="L8" i="1"/>
  <c r="J8" i="1"/>
  <c r="I8" i="1"/>
  <c r="G8" i="1"/>
  <c r="B8"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9" i="4"/>
  <c r="G9" i="4"/>
  <c r="I9" i="4"/>
  <c r="J9" i="4"/>
  <c r="L9" i="4"/>
  <c r="B10" i="4"/>
  <c r="G10" i="4"/>
  <c r="I10" i="4"/>
  <c r="J10" i="4"/>
  <c r="L10" i="4"/>
  <c r="B11" i="4"/>
  <c r="G11" i="4"/>
  <c r="I11" i="4"/>
  <c r="J11" i="4"/>
  <c r="L11"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<sst xmlns="http://schemas.openxmlformats.org/spreadsheetml/2006/main" count="178599" uniqueCount="39082">
  <si>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</si>
  <si>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</si>
  <si>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</si>
  <si>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</si>
  <si>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</si>
  <si>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</si>
  <si>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</si>
  <si>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</si>
  <si>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</si>
  <si>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</si>
  <si>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</si>
  <si>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</si>
  <si>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</si>
  <si>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</si>
  <si>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</si>
  <si>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</si>
  <si>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</si>
  <si>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</si>
  <si>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</si>
  <si>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</si>
  <si>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</si>
  <si>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</si>
  <si>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</si>
  <si>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</si>
  <si>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</si>
  <si>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</si>
  <si>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</si>
  <si>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</si>
  <si>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</si>
  <si>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</si>
  <si>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</si>
  <si>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</si>
  <si>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</si>
  <si>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</si>
  <si>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</si>
  <si>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</si>
  <si>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</si>
  <si>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</si>
  <si>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</si>
  <si>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</si>
  <si>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</si>
  <si>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</si>
  <si>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</si>
  <si>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</si>
  <si>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</si>
  <si>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</si>
  <si>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</si>
  <si>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</si>
  <si>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</si>
  <si>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</si>
  <si>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</si>
  <si>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</si>
  <si>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</si>
  <si>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</si>
  <si>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</si>
  <si>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</si>
  <si>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</si>
  <si>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</si>
  <si>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</si>
  <si>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</si>
  <si>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</si>
  <si>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</si>
  <si>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</si>
  <si>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</si>
  <si>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</si>
  <si>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</si>
  <si>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</si>
  <si>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</si>
  <si>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</si>
  <si>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</si>
  <si>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</si>
  <si>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</si>
  <si>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</si>
  <si>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</si>
  <si>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</si>
  <si>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</si>
  <si>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</si>
  <si>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</si>
  <si>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</si>
  <si>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</si>
  <si>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</si>
  <si>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</si>
  <si>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</si>
  <si>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</si>
  <si>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</si>
  <si>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</si>
  <si>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</si>
  <si>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</si>
  <si>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</si>
  <si>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</si>
  <si>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</si>
  <si>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</si>
  <si>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</si>
  <si>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</si>
  <si>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</si>
  <si>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</si>
  <si>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</si>
  <si>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</si>
  <si>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</si>
  <si>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</si>
  <si>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</si>
  <si>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</si>
  <si>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</si>
  <si>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</si>
  <si>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</si>
  <si>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</si>
  <si>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</si>
  <si>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</si>
  <si>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</si>
  <si>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</si>
  <si>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</si>
  <si>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</si>
  <si>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</si>
  <si>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</si>
  <si>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</si>
  <si>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</si>
  <si>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</si>
  <si>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</si>
  <si>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</si>
  <si>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</si>
  <si>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</si>
  <si>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</si>
  <si>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</si>
  <si>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</si>
  <si>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</si>
  <si>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</si>
  <si>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</si>
  <si>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</si>
  <si>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</si>
  <si>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</si>
  <si>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</si>
  <si>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</si>
  <si>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</si>
  <si>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</si>
  <si>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</si>
  <si>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</si>
  <si>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</si>
  <si>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</si>
  <si>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</si>
  <si>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</si>
  <si>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</si>
  <si>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</si>
  <si>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</si>
  <si>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</si>
  <si>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</si>
  <si>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</si>
  <si>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</si>
  <si>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</si>
  <si>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</si>
  <si>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</si>
  <si>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</si>
  <si>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</si>
  <si>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</si>
  <si>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</si>
  <si>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</si>
  <si>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</si>
  <si>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</si>
  <si>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</si>
  <si>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</si>
  <si>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</si>
  <si>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</si>
  <si>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</si>
  <si>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</si>
  <si>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</si>
  <si>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</si>
  <si>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</si>
  <si>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</si>
  <si>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</si>
  <si>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</si>
  <si>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</si>
  <si>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</si>
  <si>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</si>
  <si>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</si>
  <si>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</si>
  <si>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</si>
  <si>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</si>
  <si>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</si>
  <si>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</si>
  <si>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</si>
  <si>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</si>
  <si>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</si>
  <si>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</si>
  <si>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</si>
  <si>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</si>
  <si>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</si>
  <si>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</si>
  <si>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</si>
  <si>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</si>
  <si>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</si>
  <si>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</si>
  <si>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</si>
  <si>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</si>
  <si>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</si>
  <si>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</si>
  <si>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</si>
  <si>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</si>
  <si>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</si>
  <si>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</si>
  <si>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</si>
  <si>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</si>
  <si>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</si>
  <si>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</si>
  <si>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</si>
  <si>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</si>
  <si>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</si>
  <si>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</si>
  <si>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</si>
  <si>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</si>
  <si>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</si>
  <si>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</si>
  <si>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</si>
  <si>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</si>
  <si>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</si>
  <si>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</si>
  <si>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</si>
  <si>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</si>
  <si>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</si>
  <si>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</si>
  <si>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</si>
  <si>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</si>
  <si>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</si>
  <si>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</si>
  <si>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</si>
  <si>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</si>
  <si>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</si>
  <si>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</si>
  <si>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</si>
  <si>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</si>
  <si>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</si>
  <si>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</si>
  <si>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</si>
  <si>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</si>
  <si>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</si>
  <si>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</si>
  <si>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</si>
  <si>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</si>
  <si>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</si>
  <si>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</si>
  <si>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</si>
  <si>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</si>
  <si>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</si>
  <si>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</si>
  <si>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</si>
  <si>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</si>
  <si>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</si>
  <si>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</si>
  <si>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</si>
  <si>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</si>
  <si>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</si>
  <si>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</si>
  <si>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</si>
  <si>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</si>
  <si>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</si>
  <si>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</si>
  <si>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</si>
  <si>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</si>
  <si>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</si>
  <si>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</si>
  <si>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</si>
  <si>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</si>
  <si>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</si>
  <si>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</si>
  <si>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</si>
  <si>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</si>
  <si>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</si>
  <si>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</si>
  <si>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</si>
  <si>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</si>
  <si>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</si>
  <si>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</si>
  <si>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</si>
  <si>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</si>
  <si>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</si>
  <si>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</si>
  <si>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</si>
  <si>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</si>
  <si>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</si>
  <si>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</si>
  <si>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</si>
  <si>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</si>
  <si>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</si>
  <si>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</si>
  <si>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</si>
  <si>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</si>
  <si>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</si>
  <si>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</si>
  <si>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</si>
  <si>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</si>
  <si>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</si>
  <si>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</si>
  <si>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</si>
  <si>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</si>
  <si>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</si>
  <si>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</si>
  <si>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</si>
  <si>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</si>
  <si>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</si>
  <si>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</si>
  <si>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</si>
  <si>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</si>
  <si>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</si>
  <si>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</si>
  <si>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</si>
  <si>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</si>
  <si>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</si>
  <si>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</si>
  <si>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</si>
  <si>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</si>
  <si>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</si>
  <si>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</si>
  <si>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</si>
  <si>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</si>
  <si>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</si>
  <si>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</si>
  <si>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</si>
  <si>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</si>
  <si>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</si>
  <si>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</si>
  <si>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</si>
  <si>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</si>
  <si>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</si>
  <si>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</si>
  <si>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</si>
  <si>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</si>
  <si>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</si>
  <si>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</si>
  <si>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</si>
  <si>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</si>
  <si>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</si>
  <si>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</si>
  <si>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</si>
  <si>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</si>
  <si>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</si>
  <si>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</si>
  <si>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</si>
  <si>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</si>
  <si>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</si>
  <si>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</si>
  <si>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</si>
  <si>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</si>
  <si>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</si>
  <si>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</si>
  <si>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</si>
  <si>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</si>
  <si>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</si>
  <si>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</si>
  <si>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</si>
  <si>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</si>
  <si>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</si>
  <si>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</si>
  <si>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</si>
  <si>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</si>
  <si>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</si>
  <si>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</si>
  <si>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</si>
  <si>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</si>
  <si>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</si>
  <si>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</si>
  <si>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</si>
  <si>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</si>
  <si>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</si>
  <si>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</si>
  <si>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</si>
  <si>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</si>
  <si>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</si>
  <si>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</si>
  <si>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</si>
  <si>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</si>
  <si>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</si>
  <si>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</si>
  <si>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</si>
  <si>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</si>
  <si>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</si>
  <si>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</si>
  <si>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</si>
  <si>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</si>
  <si>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</si>
  <si>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</si>
  <si>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</si>
  <si>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</si>
  <si>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</si>
  <si>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</si>
  <si>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</si>
  <si>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</si>
  <si>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</si>
  <si>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</si>
  <si>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</si>
  <si>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</si>
  <si>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</si>
  <si>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</si>
  <si>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</si>
  <si>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</si>
  <si>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</si>
  <si>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</si>
  <si>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</si>
  <si>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</si>
  <si>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</si>
  <si>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</si>
  <si>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</si>
  <si>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</si>
  <si>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</si>
  <si>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</si>
  <si>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</si>
  <si>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</si>
  <si>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</si>
  <si>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</si>
  <si>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</si>
  <si>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</si>
  <si>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</si>
  <si>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</si>
  <si>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</si>
  <si>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</si>
  <si>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</si>
  <si>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</si>
  <si>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</si>
  <si>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</si>
  <si>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</si>
  <si>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</si>
  <si>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</si>
  <si>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</si>
  <si>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</si>
  <si>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</si>
  <si>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</si>
  <si>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</si>
  <si>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</si>
  <si>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</si>
  <si>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</si>
  <si>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</si>
  <si>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</si>
  <si>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</si>
  <si>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</si>
  <si>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</si>
  <si>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</si>
  <si>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</si>
  <si>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</si>
  <si>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</si>
  <si>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</si>
  <si>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</si>
  <si>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</si>
  <si>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</si>
  <si>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</si>
  <si>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</si>
  <si>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</si>
  <si>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</si>
  <si>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</si>
  <si>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</si>
  <si>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</si>
  <si>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</si>
  <si>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</si>
  <si>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</si>
  <si>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</si>
  <si>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</si>
  <si>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</si>
  <si>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</si>
  <si>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</si>
  <si>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</si>
  <si>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</si>
  <si>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</si>
  <si>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</si>
  <si>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</si>
  <si>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</si>
  <si>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</si>
  <si>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</si>
  <si>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</si>
  <si>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</si>
  <si>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</si>
  <si>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</si>
  <si>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</si>
  <si>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</si>
  <si>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</si>
  <si>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</si>
  <si>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</si>
  <si>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</si>
  <si>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</si>
  <si>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</si>
  <si>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</si>
  <si>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</si>
  <si>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</si>
  <si>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</si>
  <si>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</si>
  <si>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</si>
  <si>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</si>
  <si>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</si>
  <si>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</si>
  <si>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</si>
  <si>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</si>
  <si>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</si>
  <si>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</si>
  <si>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</si>
  <si>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</si>
  <si>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</si>
  <si>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</si>
  <si>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</si>
  <si>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</si>
  <si>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</si>
  <si>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</si>
  <si>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</si>
  <si>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</si>
  <si>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</si>
  <si>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</si>
  <si>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</si>
  <si>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</si>
  <si>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</si>
  <si>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</si>
  <si>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</si>
  <si>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</si>
  <si>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</si>
  <si>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</si>
  <si>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</si>
  <si>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</si>
  <si>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</si>
  <si>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</si>
  <si>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</si>
  <si>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</si>
  <si>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</si>
  <si>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</si>
  <si>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</si>
  <si>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</si>
  <si>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</si>
  <si>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</si>
  <si>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</si>
  <si>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</si>
  <si>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</si>
  <si>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</si>
  <si>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</si>
  <si>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</si>
  <si>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</si>
  <si>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</si>
  <si>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</si>
  <si>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</si>
  <si>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</si>
  <si>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</si>
  <si>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</si>
  <si>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</si>
  <si>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</si>
  <si>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</si>
  <si>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</si>
  <si>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</si>
  <si>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</si>
  <si>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</si>
  <si>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</si>
  <si>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</si>
  <si>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</si>
  <si>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</si>
  <si>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</si>
  <si>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</si>
  <si>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</si>
  <si>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</si>
  <si>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</si>
  <si>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</si>
  <si>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</si>
  <si>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</si>
  <si>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</si>
  <si>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</si>
  <si>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</si>
  <si>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</si>
  <si>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</si>
  <si>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</si>
  <si>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</si>
  <si>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</si>
  <si>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</si>
  <si>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</si>
  <si>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</si>
  <si>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</si>
  <si>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</si>
  <si>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</si>
  <si>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</si>
  <si>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</si>
  <si>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</si>
  <si>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</si>
  <si>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</si>
  <si>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</si>
  <si>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</si>
  <si>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</si>
  <si>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</si>
  <si>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</si>
  <si>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</si>
  <si>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</si>
  <si>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</si>
  <si>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</si>
  <si>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</si>
  <si>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</si>
  <si>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</si>
  <si>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</si>
  <si>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</si>
  <si>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</si>
  <si>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</si>
  <si>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</si>
  <si>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</si>
  <si>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</si>
  <si>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</si>
  <si>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</si>
  <si>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</si>
  <si>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</si>
  <si>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</si>
  <si>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</si>
  <si>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</si>
  <si>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</si>
  <si>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</si>
  <si>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</si>
  <si>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</si>
  <si>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</si>
  <si>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</si>
  <si>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</si>
  <si>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</si>
  <si>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</si>
  <si>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</si>
  <si>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</si>
  <si>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</si>
  <si>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</si>
  <si>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</si>
  <si>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</si>
  <si>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</si>
  <si>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</si>
  <si>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</si>
  <si>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</si>
  <si>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</si>
  <si>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</si>
  <si>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</si>
  <si>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</si>
  <si>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</si>
  <si>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</si>
  <si>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</si>
  <si>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</si>
  <si>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</si>
  <si>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</si>
  <si>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</si>
  <si>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</si>
  <si>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</si>
  <si>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</si>
  <si>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</si>
  <si>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</si>
  <si>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</si>
  <si>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</si>
  <si>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</si>
  <si>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</si>
  <si>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</si>
  <si>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</si>
  <si>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</si>
  <si>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</si>
  <si>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</si>
  <si>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</si>
  <si>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</si>
  <si>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</si>
  <si>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</si>
  <si>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</si>
  <si>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</si>
  <si>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</si>
  <si>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</si>
  <si>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</si>
  <si>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</si>
  <si>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</si>
  <si>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</si>
  <si>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</si>
  <si>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</si>
  <si>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</si>
  <si>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</si>
  <si>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</si>
  <si>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</si>
  <si>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</si>
  <si>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</si>
  <si>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</si>
  <si>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</si>
  <si>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</si>
  <si>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</si>
  <si>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</si>
  <si>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</si>
  <si>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</si>
  <si>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</si>
  <si>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</si>
  <si>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</si>
  <si>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</si>
  <si>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</si>
  <si>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</si>
  <si>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</si>
  <si>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</si>
  <si>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</si>
  <si>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</si>
  <si>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</si>
  <si>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</si>
  <si>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</si>
  <si>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</si>
  <si>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</si>
  <si>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</si>
  <si>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</si>
  <si>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</si>
  <si>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</si>
  <si>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</si>
  <si>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</si>
  <si>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</si>
  <si>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</si>
  <si>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</si>
  <si>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</si>
  <si>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</si>
  <si>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</si>
  <si>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</si>
  <si>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</si>
  <si>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</si>
  <si>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</si>
  <si>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</si>
  <si>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</si>
  <si>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</si>
  <si>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</si>
  <si>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</si>
  <si>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</si>
  <si>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</si>
  <si>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</si>
  <si>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</si>
  <si>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</si>
  <si>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</si>
  <si>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</si>
  <si>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</si>
  <si>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</si>
  <si>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</si>
  <si>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</si>
  <si>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</si>
  <si>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</si>
  <si>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</si>
  <si>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</si>
  <si>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</si>
  <si>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</si>
  <si>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</si>
  <si>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</si>
  <si>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</si>
  <si>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</si>
  <si>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</si>
  <si>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</si>
  <si>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</si>
  <si>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</si>
  <si>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</si>
  <si>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</si>
  <si>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</si>
  <si>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</si>
  <si>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</si>
  <si>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</si>
  <si>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</si>
  <si>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</si>
  <si>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</si>
  <si>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</si>
  <si>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</si>
  <si>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</si>
  <si>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</si>
  <si>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</si>
  <si>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</si>
  <si>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</si>
  <si>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</si>
  <si>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</si>
  <si>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</si>
  <si>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</si>
  <si>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</si>
  <si>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</si>
  <si>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</si>
  <si>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</si>
  <si>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</si>
  <si>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</si>
  <si>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</si>
  <si>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</si>
  <si>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</si>
  <si>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</si>
  <si>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</si>
  <si>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</si>
  <si>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</si>
  <si>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</si>
  <si>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</si>
  <si>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</si>
  <si>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</si>
  <si>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</si>
  <si>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</si>
  <si>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</si>
  <si>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</si>
  <si>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</si>
  <si>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</si>
  <si>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</si>
  <si>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</si>
  <si>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</si>
  <si>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</si>
  <si>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</si>
  <si>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</si>
  <si>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</si>
  <si>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</si>
  <si>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</si>
  <si>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</si>
  <si>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</si>
  <si>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</si>
  <si>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</si>
  <si>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</si>
  <si>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</si>
  <si>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</si>
  <si>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</si>
  <si>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</si>
  <si>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</si>
  <si>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</si>
  <si>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</si>
  <si>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</si>
  <si>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</si>
  <si>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</si>
  <si>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</si>
  <si>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</si>
  <si>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</si>
  <si>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</si>
  <si>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</si>
  <si>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</si>
  <si>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</si>
  <si>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</si>
  <si>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</si>
  <si>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</si>
  <si>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</si>
  <si>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</si>
  <si>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</si>
  <si>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</si>
  <si>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</si>
  <si>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</si>
  <si>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</si>
  <si>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</si>
  <si>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</si>
  <si>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</si>
  <si>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</si>
  <si>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</si>
  <si>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</si>
  <si>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</si>
  <si>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</si>
  <si>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</si>
  <si>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</si>
  <si>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</si>
  <si>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</si>
  <si>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</si>
  <si>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</si>
  <si>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</si>
  <si>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</si>
  <si>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</si>
  <si>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</si>
  <si>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</si>
  <si>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</si>
  <si>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</si>
  <si>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</si>
  <si>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</si>
  <si>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</si>
  <si>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</si>
  <si>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</si>
  <si>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</si>
  <si>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</si>
  <si>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</si>
  <si>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</si>
  <si>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</si>
  <si>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</si>
  <si>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</si>
  <si>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</si>
  <si>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</si>
  <si>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</si>
  <si>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</si>
  <si>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</si>
  <si>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</si>
  <si>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</si>
  <si>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</si>
  <si>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</si>
  <si>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</si>
  <si>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</si>
  <si>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</si>
  <si>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</si>
  <si>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</si>
  <si>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</si>
  <si>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</si>
  <si>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</si>
  <si>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</si>
  <si>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</si>
  <si>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</si>
  <si>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</si>
  <si>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</si>
  <si>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</si>
  <si>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</si>
  <si>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</si>
  <si>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</si>
  <si>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</si>
  <si>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</si>
  <si>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</si>
  <si>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</si>
  <si>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</si>
  <si>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</si>
  <si>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</si>
  <si>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</si>
  <si>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</si>
  <si>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</si>
  <si>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</si>
  <si>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</si>
  <si>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</si>
  <si>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</si>
  <si>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</si>
  <si>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</si>
  <si>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</si>
  <si>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</si>
  <si>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</si>
  <si>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</si>
  <si>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</si>
  <si>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</si>
  <si>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</si>
  <si>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</si>
  <si>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</si>
  <si>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</si>
  <si>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</si>
  <si>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</si>
  <si>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</si>
  <si>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</si>
  <si>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</si>
  <si>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</si>
  <si>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</si>
  <si>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</si>
  <si>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</si>
  <si>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</si>
  <si>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</si>
  <si>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</si>
  <si>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</si>
  <si>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</si>
  <si>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</si>
  <si>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</si>
  <si>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</si>
  <si>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</si>
  <si>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</si>
  <si>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</si>
  <si>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</si>
  <si>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</si>
  <si>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</si>
  <si>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</si>
  <si>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</si>
  <si>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</si>
  <si>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</si>
  <si>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</si>
  <si>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</si>
  <si>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</si>
  <si>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</si>
  <si>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</si>
  <si>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</si>
  <si>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</si>
  <si>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</si>
  <si>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</si>
  <si>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</si>
  <si>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</si>
  <si>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</si>
  <si>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</si>
  <si>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</si>
  <si>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</si>
  <si>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</si>
  <si>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</si>
  <si>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</si>
  <si>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</si>
  <si>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</si>
  <si>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</si>
  <si>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</si>
  <si>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</si>
  <si>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</si>
  <si>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</si>
  <si>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</si>
  <si>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</si>
  <si>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</si>
  <si>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</si>
  <si>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</si>
  <si>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</si>
  <si>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</si>
  <si>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</si>
  <si>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</si>
  <si>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</si>
  <si>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</si>
  <si>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</si>
  <si>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</si>
  <si>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</si>
  <si>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</si>
  <si>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</si>
  <si>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</si>
  <si>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</si>
  <si>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</si>
  <si>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</si>
  <si>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</si>
  <si>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</si>
  <si>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</si>
  <si>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</si>
  <si>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</si>
  <si>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</si>
  <si>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</si>
  <si>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</si>
  <si>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</si>
  <si>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</si>
  <si>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</si>
  <si>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</si>
  <si>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</si>
  <si>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</si>
  <si>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</si>
  <si>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</si>
  <si>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</si>
  <si>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</si>
  <si>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</si>
  <si>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</si>
  <si>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</si>
  <si>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</si>
  <si>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</si>
  <si>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</si>
  <si>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</si>
  <si>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</si>
  <si>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</si>
  <si>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</si>
  <si>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</si>
  <si>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</si>
  <si>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</si>
  <si>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</si>
  <si>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</si>
  <si>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</si>
  <si>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</si>
  <si>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</si>
  <si>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</si>
  <si>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</si>
  <si>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</si>
  <si>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</si>
  <si>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</si>
  <si>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</si>
  <si>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</si>
  <si>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</si>
  <si>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</si>
  <si>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</si>
  <si>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</si>
  <si>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</si>
  <si>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</si>
  <si>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</si>
  <si>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</si>
  <si>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</si>
  <si>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</si>
  <si>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</si>
  <si>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</si>
  <si>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</si>
  <si>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</si>
  <si>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</si>
  <si>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</si>
  <si>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</si>
  <si>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</si>
  <si>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</si>
  <si>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</si>
  <si>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</si>
  <si>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</si>
  <si>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</si>
  <si>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</si>
  <si>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</si>
  <si>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</si>
  <si>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</si>
  <si>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</si>
  <si>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</si>
  <si>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</si>
  <si>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</si>
  <si>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</si>
  <si>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</si>
  <si>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</si>
  <si>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</si>
  <si>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</si>
  <si>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</si>
  <si>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</si>
  <si>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</si>
  <si>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</si>
  <si>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</si>
  <si>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</si>
  <si>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</si>
  <si>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</si>
  <si>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</si>
  <si>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</si>
  <si>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</si>
  <si>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</si>
  <si>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</si>
  <si>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</si>
  <si>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</si>
  <si>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</si>
  <si>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</si>
  <si>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</si>
  <si>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</si>
  <si>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</si>
  <si>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</si>
  <si>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</si>
  <si>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</si>
  <si>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</si>
  <si>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</si>
  <si>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</si>
  <si>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</si>
  <si>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</si>
  <si>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</si>
  <si>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</si>
  <si>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</si>
  <si>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</si>
  <si>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</si>
  <si>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</si>
  <si>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</si>
  <si>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</si>
  <si>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</si>
  <si>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</si>
  <si>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</si>
  <si>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</si>
  <si>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</si>
  <si>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</si>
  <si>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</si>
  <si>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</si>
  <si>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</si>
  <si>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</si>
  <si>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</si>
  <si>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</si>
  <si>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</si>
  <si>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</si>
  <si>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</si>
  <si>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</si>
  <si>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</si>
  <si>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</si>
  <si>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</si>
  <si>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</si>
  <si>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</si>
  <si>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</si>
  <si>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</si>
  <si>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</si>
  <si>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</si>
  <si>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</si>
  <si>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</si>
  <si>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</si>
  <si>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</si>
  <si>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</si>
  <si>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</si>
  <si>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</si>
  <si>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</si>
  <si>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</si>
  <si>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</si>
  <si>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</si>
  <si>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</si>
  <si>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</si>
  <si>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</si>
  <si>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</si>
  <si>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</si>
  <si>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</si>
  <si>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</si>
  <si>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</si>
  <si>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</si>
  <si>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</si>
  <si>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</si>
  <si>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</si>
  <si>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</si>
  <si>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</si>
  <si>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</si>
  <si>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</si>
  <si>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</si>
  <si>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</si>
  <si>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</si>
  <si>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</si>
  <si>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</si>
  <si>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</si>
  <si>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</si>
  <si>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</si>
  <si>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</si>
  <si>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</si>
  <si>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</si>
  <si>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</si>
  <si>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</si>
  <si>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</si>
  <si>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</si>
  <si>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</si>
  <si>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</si>
  <si>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</si>
  <si>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</si>
  <si>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</si>
  <si>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</si>
  <si>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</si>
  <si>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</si>
  <si>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</si>
  <si>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</si>
  <si>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</si>
  <si>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</si>
  <si>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</si>
  <si>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</si>
  <si>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</si>
  <si>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</si>
  <si>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</si>
  <si>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</si>
  <si>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</si>
  <si>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</si>
  <si>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</si>
  <si>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</si>
  <si>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</si>
  <si>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</si>
  <si>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</si>
  <si>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</si>
  <si>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</si>
  <si>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</si>
  <si>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</si>
  <si>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</si>
  <si>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</si>
  <si>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</si>
  <si>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</si>
  <si>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</si>
  <si>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</si>
  <si>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</si>
  <si>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</si>
  <si>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</si>
  <si>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</si>
  <si>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</si>
  <si>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</si>
  <si>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</si>
  <si>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</si>
  <si>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</si>
  <si>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</si>
  <si>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</si>
  <si>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</si>
  <si>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</si>
  <si>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</si>
  <si>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</si>
  <si>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</si>
  <si>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</si>
  <si>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</si>
  <si>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</si>
  <si>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</si>
  <si>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</si>
  <si>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</si>
  <si>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</si>
  <si>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</si>
  <si>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</si>
  <si>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</si>
  <si>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</si>
  <si>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</si>
  <si>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</si>
  <si>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</si>
  <si>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</si>
  <si>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</si>
  <si>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</si>
  <si>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</si>
  <si>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</si>
  <si>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</si>
  <si>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</si>
  <si>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</si>
  <si>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</si>
  <si>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</si>
  <si>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</si>
  <si>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</si>
  <si>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</si>
  <si>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</si>
  <si>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</si>
  <si>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</si>
  <si>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</si>
  <si>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</si>
  <si>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</si>
  <si>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</si>
  <si>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</si>
  <si>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</si>
  <si>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</si>
  <si>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</si>
  <si>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</si>
  <si>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</si>
  <si>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</si>
  <si>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</si>
  <si>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</si>
  <si>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</si>
  <si>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</si>
  <si>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</si>
  <si>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</si>
  <si>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</si>
  <si>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</si>
  <si>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</si>
  <si>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</si>
  <si>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</si>
  <si>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</si>
  <si>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</si>
  <si>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</si>
  <si>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</si>
  <si>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</si>
  <si>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</si>
  <si>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</si>
  <si>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</si>
  <si>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</si>
  <si>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</si>
  <si>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</si>
  <si>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</si>
  <si>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</si>
  <si>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</si>
  <si>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</si>
  <si>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</si>
  <si>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</si>
  <si>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</si>
  <si>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</si>
  <si>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</si>
  <si>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</si>
  <si>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</si>
  <si>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</si>
  <si>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</si>
  <si>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</si>
  <si>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</si>
  <si>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</si>
  <si>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</si>
  <si>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</si>
  <si>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</si>
  <si>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</si>
  <si>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</si>
  <si>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</si>
  <si>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</si>
  <si>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</si>
  <si>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</si>
  <si>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</si>
  <si>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</si>
  <si>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</si>
  <si>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</si>
  <si>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</si>
  <si>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</si>
  <si>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</si>
  <si>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</si>
  <si>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</si>
  <si>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</si>
  <si>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</si>
  <si>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</si>
  <si>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</si>
  <si>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</si>
  <si>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</si>
  <si>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</si>
  <si>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</si>
  <si>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</si>
  <si>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</si>
  <si>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</si>
  <si>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</si>
  <si>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</si>
  <si>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</si>
  <si>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</si>
  <si>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</si>
  <si>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</si>
  <si>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</si>
  <si>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</si>
  <si>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</si>
  <si>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</si>
  <si>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</si>
  <si>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</si>
  <si>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</si>
  <si>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</si>
  <si>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</si>
  <si>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</si>
  <si>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</si>
  <si>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</si>
  <si>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</si>
  <si>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</si>
  <si>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</si>
  <si>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</si>
  <si>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</si>
  <si>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</si>
  <si>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</si>
  <si>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</si>
  <si>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</si>
  <si>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</si>
  <si>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</si>
  <si>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</si>
  <si>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</si>
  <si>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</si>
  <si>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</si>
  <si>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</si>
  <si>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</si>
  <si>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</si>
  <si>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</si>
  <si>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</si>
  <si>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</si>
  <si>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</si>
  <si>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</si>
  <si>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</si>
  <si>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</si>
  <si>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</si>
  <si>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</si>
  <si>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</si>
  <si>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</si>
  <si>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</si>
  <si>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</si>
  <si>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</si>
  <si>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</si>
  <si>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</si>
  <si>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</si>
  <si>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</si>
  <si>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</si>
  <si>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</si>
  <si>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</si>
  <si>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</si>
  <si>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</si>
  <si>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</si>
  <si>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</si>
  <si>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</si>
  <si>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</si>
  <si>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</si>
  <si>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</si>
  <si>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</si>
  <si>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</si>
  <si>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</si>
  <si>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</si>
  <si>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</si>
  <si>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</si>
  <si>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</si>
  <si>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</si>
  <si>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</si>
  <si>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</si>
  <si>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</si>
  <si>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</si>
  <si>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</si>
  <si>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</si>
  <si>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</si>
  <si>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</si>
  <si>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</si>
  <si>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</si>
  <si>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</si>
  <si>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</si>
  <si>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</si>
  <si>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</si>
  <si>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</si>
  <si>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</si>
  <si>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</si>
  <si>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</si>
  <si>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</si>
  <si>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</si>
  <si>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</si>
  <si>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</si>
  <si>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</si>
  <si>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</si>
  <si>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</si>
  <si>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</si>
  <si>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</si>
  <si>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</si>
  <si>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</si>
  <si>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</si>
  <si>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</si>
  <si>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</si>
  <si>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</si>
  <si>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</si>
  <si>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</si>
  <si>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</si>
  <si>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</si>
  <si>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</si>
  <si>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</si>
  <si>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</si>
  <si>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</si>
  <si>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</si>
  <si>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</si>
  <si>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</si>
  <si>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</si>
  <si>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</si>
  <si>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</si>
  <si>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</si>
  <si>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</si>
  <si>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</si>
  <si>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</si>
  <si>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</si>
  <si>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</si>
  <si>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</si>
  <si>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</si>
  <si>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</si>
  <si>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</si>
  <si>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</si>
  <si>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</si>
  <si>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</si>
  <si>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</si>
  <si>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</si>
  <si>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</si>
  <si>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</si>
  <si>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</si>
  <si>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</si>
  <si>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</si>
  <si>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</si>
  <si>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</si>
  <si>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</si>
  <si>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</si>
  <si>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</si>
  <si>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</si>
  <si>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</si>
  <si>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</si>
  <si>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</si>
  <si>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</si>
  <si>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</si>
  <si>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</si>
  <si>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</si>
  <si>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</si>
  <si>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</si>
  <si>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</si>
  <si>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</si>
  <si>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</si>
  <si>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</si>
  <si>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</si>
  <si>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</si>
  <si>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</si>
  <si>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</si>
  <si>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</si>
  <si>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</si>
  <si>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</si>
  <si>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</si>
  <si>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</si>
  <si>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</si>
  <si>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</si>
  <si>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</si>
  <si>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</si>
  <si>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</si>
  <si>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</si>
  <si>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</si>
  <si>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</si>
  <si>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</si>
  <si>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</si>
  <si>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</si>
  <si>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</si>
  <si>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</si>
  <si>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</si>
  <si>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</si>
  <si>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</si>
  <si>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</si>
  <si>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</si>
  <si>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</si>
  <si>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</si>
  <si>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</si>
  <si>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</si>
  <si>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</si>
  <si>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</si>
  <si>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</si>
  <si>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</si>
  <si>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</si>
  <si>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</si>
  <si>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</si>
  <si>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</si>
  <si>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</si>
  <si>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</si>
  <si>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</si>
  <si>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</si>
  <si>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</si>
  <si>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</si>
  <si>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</si>
  <si>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</si>
  <si>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</si>
  <si>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</si>
  <si>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</si>
  <si>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</si>
  <si>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</si>
  <si>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</si>
  <si>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</si>
  <si>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</si>
  <si>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</si>
  <si>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</si>
  <si>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</si>
  <si>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</si>
  <si>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</si>
  <si>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</si>
  <si>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</si>
  <si>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</si>
  <si>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</si>
  <si>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</si>
  <si>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</si>
  <si>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</si>
  <si>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</si>
  <si>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</si>
  <si>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</si>
  <si>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</si>
  <si>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</si>
  <si>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</si>
  <si>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</si>
  <si>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</si>
  <si>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</si>
  <si>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</si>
  <si>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</si>
  <si>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</si>
  <si>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</si>
  <si>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</si>
  <si>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</si>
  <si>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</si>
  <si>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</si>
  <si>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</si>
  <si>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</si>
  <si>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</si>
  <si>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</si>
  <si>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</si>
  <si>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</si>
  <si>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</si>
  <si>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</si>
  <si>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</si>
  <si>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</si>
  <si>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</si>
  <si>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</si>
  <si>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</si>
  <si>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</si>
  <si>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</si>
  <si>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</si>
  <si>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</si>
  <si>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</si>
  <si>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</si>
  <si>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</si>
  <si>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</si>
  <si>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</si>
  <si>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</si>
  <si>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</si>
  <si>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</si>
  <si>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</si>
  <si>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</si>
  <si>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</si>
  <si>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</si>
  <si>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</si>
  <si>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</si>
  <si>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</si>
  <si>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</si>
  <si>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</si>
  <si>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</si>
  <si>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</si>
  <si>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</si>
  <si>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</si>
  <si>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</si>
  <si>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</si>
  <si>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</si>
  <si>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</si>
  <si>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</si>
  <si>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</si>
  <si>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</si>
  <si>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</si>
  <si>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</si>
  <si>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</si>
  <si>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</si>
  <si>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</si>
  <si>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</si>
  <si>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</si>
  <si>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</si>
  <si>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</si>
  <si>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</si>
  <si>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</si>
  <si>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</si>
  <si>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</si>
  <si>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</si>
  <si>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</si>
  <si>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</si>
  <si>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</si>
  <si>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</si>
  <si>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</si>
  <si>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</si>
  <si>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</si>
  <si>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</si>
  <si>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</si>
  <si>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</si>
  <si>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</si>
  <si>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</si>
  <si>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</si>
  <si>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</si>
  <si>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</si>
  <si>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</si>
  <si>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</si>
  <si>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</si>
  <si>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</si>
  <si>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</si>
  <si>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</si>
  <si>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</si>
  <si>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</si>
  <si>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</si>
  <si>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</si>
  <si>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</si>
  <si>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</si>
  <si>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</si>
  <si>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</si>
  <si>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</si>
  <si>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</si>
  <si>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</si>
  <si>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</si>
  <si>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</si>
  <si>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</si>
  <si>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</si>
  <si>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</si>
  <si>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</si>
  <si>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</si>
  <si>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</si>
  <si>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</si>
  <si>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</si>
  <si>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</si>
  <si>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</si>
  <si>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</si>
  <si>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</si>
  <si>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</si>
  <si>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</si>
  <si>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</si>
  <si>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</si>
  <si>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</si>
  <si>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</si>
  <si>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</si>
  <si>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</si>
  <si>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</si>
  <si>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</si>
  <si>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</si>
  <si>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</si>
  <si>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</si>
  <si>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</si>
  <si>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</si>
  <si>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</si>
  <si>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</si>
  <si>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</si>
  <si>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</si>
  <si>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</si>
  <si>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</si>
  <si>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</si>
  <si>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</si>
  <si>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</si>
  <si>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</si>
  <si>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</si>
  <si>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</si>
  <si>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</si>
  <si>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</si>
  <si>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</si>
  <si>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</si>
  <si>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</si>
  <si>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</si>
  <si>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</si>
  <si>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</si>
  <si>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</si>
  <si>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</si>
  <si>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</si>
  <si>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</si>
  <si>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</si>
  <si>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</si>
  <si>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</si>
  <si>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</si>
  <si>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</si>
  <si>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</si>
  <si>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</si>
  <si>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</si>
  <si>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</si>
  <si>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</si>
  <si>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</si>
  <si>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</si>
  <si>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</si>
  <si>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</si>
  <si>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</si>
  <si>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</si>
  <si>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</si>
  <si>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</si>
  <si>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</si>
  <si>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</si>
  <si>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</si>
  <si>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</si>
  <si>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</si>
  <si>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</si>
  <si>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</si>
  <si>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</si>
  <si>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</si>
  <si>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</si>
  <si>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</si>
  <si>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</si>
  <si>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</si>
  <si>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</si>
  <si>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</si>
  <si>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</si>
  <si>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</si>
  <si>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</si>
  <si>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</si>
  <si>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</si>
  <si>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</si>
  <si>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</si>
  <si>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</si>
  <si>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</si>
  <si>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</si>
  <si>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</si>
  <si>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</si>
  <si>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</si>
  <si>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</si>
  <si>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</si>
  <si>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</si>
  <si>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</si>
  <si>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</si>
  <si>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</si>
  <si>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</si>
  <si>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</si>
  <si>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</si>
  <si>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</si>
  <si>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</si>
  <si>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</si>
  <si>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</si>
  <si>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</si>
  <si>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</si>
  <si>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</si>
  <si>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</si>
  <si>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</si>
  <si>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</si>
  <si>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</si>
  <si>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</si>
  <si>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</si>
  <si>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</si>
  <si>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</si>
  <si>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</si>
  <si>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</si>
  <si>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</si>
  <si>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</si>
  <si>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</si>
  <si>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</si>
  <si>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</si>
  <si>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</si>
  <si>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</si>
  <si>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</si>
  <si>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</si>
  <si>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</si>
  <si>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</si>
  <si>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</si>
  <si>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</si>
  <si>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</si>
  <si>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</si>
  <si>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</si>
  <si>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</si>
  <si>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</si>
  <si>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</si>
  <si>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</si>
  <si>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</si>
  <si>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</si>
  <si>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</si>
  <si>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</si>
  <si>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</si>
  <si>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</si>
  <si>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</si>
  <si>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</si>
  <si>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</si>
  <si>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</si>
  <si>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</si>
  <si>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</si>
  <si>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</si>
  <si>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</si>
  <si>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</si>
  <si>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</si>
  <si>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</si>
  <si>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</si>
  <si>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</si>
  <si>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</si>
  <si>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</si>
  <si>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</si>
  <si>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</si>
  <si>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</si>
  <si>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</si>
  <si>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</si>
  <si>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</si>
  <si>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</si>
  <si>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</si>
  <si>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</si>
  <si>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</si>
  <si>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</si>
  <si>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</si>
  <si>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</si>
  <si>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</si>
  <si>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</si>
  <si>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</si>
  <si>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</si>
  <si>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</si>
  <si>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</si>
  <si>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</si>
  <si>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</si>
  <si>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</si>
  <si>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</si>
  <si>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</si>
  <si>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</si>
  <si>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</si>
  <si>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</si>
  <si>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</si>
  <si>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</si>
  <si>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</si>
  <si>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</si>
  <si>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</si>
  <si>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</si>
  <si>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</si>
  <si>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</si>
  <si>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</si>
  <si>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</si>
  <si>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</si>
  <si>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</si>
  <si>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</si>
  <si>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</si>
  <si>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</si>
  <si>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</si>
  <si>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</si>
  <si>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</si>
  <si>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</si>
  <si>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</si>
  <si>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</si>
  <si>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</si>
  <si>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</si>
  <si>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</si>
  <si>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</si>
  <si>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</si>
  <si>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</si>
  <si>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</si>
  <si>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</si>
  <si>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</si>
  <si>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</si>
  <si>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</si>
  <si>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</si>
  <si>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</si>
  <si>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</si>
  <si>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</si>
  <si>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</si>
  <si>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</si>
  <si>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</si>
  <si>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</si>
  <si>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</si>
  <si>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</si>
  <si>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</si>
  <si>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</si>
  <si>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</si>
  <si>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</si>
  <si>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</si>
  <si>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</si>
  <si>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</si>
  <si>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</si>
  <si>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</si>
  <si>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</si>
  <si>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</si>
  <si>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</si>
  <si>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</si>
  <si>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</si>
  <si>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</si>
  <si>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</si>
  <si>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</si>
  <si>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</si>
  <si>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</si>
  <si>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</si>
  <si>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</si>
  <si>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</si>
  <si>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</si>
  <si>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</si>
  <si>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</si>
  <si>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</si>
  <si>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</si>
  <si>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</si>
  <si>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</si>
  <si>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</si>
  <si>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</si>
  <si>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</si>
  <si>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</si>
  <si>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</si>
  <si>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</si>
  <si>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</si>
  <si>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</si>
  <si>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</si>
  <si>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</si>
  <si>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</si>
  <si>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</si>
  <si>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</si>
  <si>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</si>
  <si>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</si>
  <si>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</si>
  <si>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</si>
  <si>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</si>
  <si>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</si>
  <si>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</si>
  <si>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</si>
  <si>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</si>
  <si>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</si>
  <si>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</si>
  <si>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</si>
  <si>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</si>
  <si>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</si>
  <si>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</si>
  <si>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</si>
  <si>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</si>
  <si>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</si>
  <si>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</si>
  <si>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</si>
  <si>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</si>
  <si>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</si>
  <si>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</si>
  <si>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</si>
  <si>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</si>
  <si>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</si>
  <si>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</si>
  <si>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</si>
  <si>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</si>
  <si>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</si>
  <si>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</si>
  <si>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</si>
  <si>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</si>
  <si>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</si>
  <si>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</si>
  <si>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</si>
  <si>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</si>
  <si>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</si>
  <si>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</si>
  <si>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</si>
  <si>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</si>
  <si>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</si>
  <si>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</si>
  <si>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</si>
  <si>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</si>
  <si>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</si>
  <si>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</si>
  <si>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</si>
  <si>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</si>
  <si>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</si>
  <si>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</si>
  <si>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</si>
  <si>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</si>
  <si>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</si>
  <si>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</si>
  <si>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</si>
  <si>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</si>
  <si>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</si>
  <si>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</si>
  <si>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</si>
  <si>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</si>
  <si>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</si>
  <si>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</si>
  <si>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</si>
  <si>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</si>
  <si>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</si>
  <si>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</si>
  <si>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</si>
  <si>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</si>
  <si>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</si>
  <si>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</si>
  <si>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</si>
  <si>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</si>
  <si>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</si>
  <si>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</si>
  <si>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</si>
  <si>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</si>
  <si>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</si>
  <si>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</si>
  <si>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</si>
  <si>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</si>
  <si>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</si>
  <si>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</si>
  <si>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</si>
  <si>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</si>
  <si>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</si>
  <si>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</si>
  <si>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</si>
  <si>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</si>
  <si>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</si>
  <si>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</si>
  <si>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</si>
  <si>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</si>
  <si>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</si>
  <si>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</si>
  <si>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</si>
  <si>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</si>
  <si>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</si>
  <si>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</si>
  <si>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</si>
  <si>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</si>
  <si>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</si>
  <si>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</si>
  <si>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</si>
  <si>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</si>
  <si>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</si>
  <si>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</si>
  <si>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</si>
  <si>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</si>
  <si>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</si>
  <si>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</si>
  <si>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</si>
  <si>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</si>
  <si>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</si>
  <si>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</si>
  <si>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</si>
  <si>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</si>
  <si>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</si>
  <si>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</si>
  <si>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</si>
  <si>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</si>
  <si>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</si>
  <si>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</si>
  <si>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</si>
  <si>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</si>
  <si>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</si>
  <si>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</si>
  <si>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</si>
  <si>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</si>
  <si>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</si>
  <si>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</si>
  <si>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</si>
  <si>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</si>
  <si>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</si>
  <si>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</si>
  <si>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</si>
  <si>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</si>
  <si>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</si>
  <si>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</si>
  <si>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</si>
  <si>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</si>
  <si>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</si>
  <si>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</si>
  <si>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</si>
  <si>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</si>
  <si>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</si>
  <si>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</si>
  <si>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</si>
  <si>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</si>
  <si>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</si>
  <si>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</si>
  <si>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</si>
  <si>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</si>
  <si>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</si>
  <si>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</si>
  <si>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</si>
  <si>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</si>
  <si>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</si>
  <si>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</si>
  <si>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</si>
  <si>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</si>
  <si>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</si>
  <si>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</si>
  <si>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</si>
  <si>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</si>
  <si>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</si>
  <si>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</si>
  <si>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</si>
  <si>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</si>
  <si>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</si>
  <si>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</si>
  <si>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</si>
  <si>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</si>
  <si>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</si>
  <si>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</si>
  <si>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</si>
  <si>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</si>
  <si>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</si>
  <si>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</si>
  <si>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</si>
  <si>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</si>
  <si>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</si>
  <si>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</si>
  <si>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</si>
  <si>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</si>
  <si>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</si>
  <si>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</si>
  <si>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</si>
  <si>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</si>
  <si>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</si>
  <si>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</si>
  <si>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</si>
  <si>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</si>
  <si>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</si>
  <si>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</si>
  <si>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</si>
  <si>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</si>
  <si>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</si>
  <si>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</si>
  <si>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</si>
  <si>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</si>
  <si>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</si>
  <si>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</si>
  <si>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</si>
  <si>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</si>
  <si>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</si>
  <si>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</si>
  <si>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</si>
  <si>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</si>
  <si>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</si>
  <si>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</si>
  <si>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</si>
  <si>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</si>
  <si>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</si>
  <si>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</si>
  <si>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</si>
  <si>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</si>
  <si>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</si>
  <si>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</si>
  <si>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</si>
  <si>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</si>
  <si>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</si>
  <si>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</si>
  <si>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</si>
  <si>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</si>
  <si>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</si>
  <si>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</si>
  <si>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</si>
  <si>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</si>
  <si>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</si>
  <si>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</si>
  <si>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</si>
  <si>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</si>
  <si>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</si>
  <si>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</si>
  <si>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</si>
  <si>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</si>
  <si>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</si>
  <si>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</si>
  <si>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</si>
  <si>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</si>
  <si>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</si>
  <si>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</si>
  <si>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</si>
  <si>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</si>
  <si>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</si>
  <si>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</si>
  <si>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</si>
  <si>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</si>
  <si>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</si>
  <si>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</si>
  <si>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</si>
  <si>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</si>
  <si>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</si>
  <si>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</si>
  <si>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</si>
  <si>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</si>
  <si>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</si>
  <si>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</si>
  <si>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</si>
  <si>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</si>
  <si>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</si>
  <si>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</si>
  <si>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</si>
  <si>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</si>
  <si>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</si>
  <si>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</si>
  <si>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</si>
  <si>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</si>
  <si>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</si>
  <si>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</si>
  <si>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</si>
  <si>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</si>
  <si>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</si>
  <si>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</si>
  <si>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</si>
  <si>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</si>
  <si>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</si>
  <si>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</si>
  <si>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</si>
  <si>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</si>
  <si>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</si>
  <si>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</si>
  <si>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</si>
  <si>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</si>
  <si>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</si>
  <si>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</si>
  <si>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</si>
  <si>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</si>
  <si>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</si>
  <si>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</si>
  <si>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</si>
  <si>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</si>
  <si>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</si>
  <si>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</si>
  <si>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</si>
  <si>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</si>
  <si>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</si>
  <si>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</si>
  <si>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</si>
  <si>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</si>
  <si>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</si>
  <si>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</si>
  <si>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</si>
  <si>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</si>
  <si>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</si>
  <si>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</si>
  <si>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</si>
  <si>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</si>
  <si>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</si>
  <si>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</si>
  <si>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</si>
  <si>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</si>
  <si>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</si>
  <si>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</si>
  <si>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</si>
  <si>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</si>
  <si>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</si>
  <si>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</si>
  <si>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</si>
  <si>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</si>
  <si>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</si>
  <si>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</si>
  <si>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</si>
  <si>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</si>
  <si>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</si>
  <si>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</si>
  <si>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</si>
  <si>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</si>
  <si>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</si>
  <si>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</si>
  <si>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</si>
  <si>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</si>
  <si>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</si>
  <si>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</si>
  <si>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</si>
  <si>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</si>
  <si>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</si>
  <si>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</si>
  <si>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</si>
  <si>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</si>
  <si>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</si>
  <si>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</si>
  <si>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</si>
  <si>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</si>
  <si>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</si>
  <si>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</si>
  <si>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</si>
  <si>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</si>
  <si>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</si>
  <si>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</si>
  <si>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</si>
  <si>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</si>
  <si>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</si>
  <si>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</si>
  <si>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</si>
  <si>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</si>
  <si>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</si>
  <si>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</si>
  <si>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</si>
  <si>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</si>
  <si>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</si>
  <si>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</si>
  <si>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</si>
  <si>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</si>
  <si>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</si>
  <si>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</si>
  <si>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</si>
  <si>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</si>
  <si>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</si>
  <si>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</si>
  <si>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</si>
  <si>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</si>
  <si>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</si>
  <si>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</si>
  <si>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</si>
  <si>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</si>
  <si>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</si>
  <si>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</si>
  <si>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</si>
  <si>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</si>
  <si>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</si>
  <si>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</si>
  <si>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</si>
  <si>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</si>
  <si>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</si>
  <si>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</si>
  <si>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</si>
  <si>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</si>
  <si>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</si>
  <si>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</si>
  <si>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</si>
  <si>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</si>
  <si>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</si>
  <si>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</si>
  <si>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</si>
  <si>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</si>
  <si>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</si>
  <si>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</si>
  <si>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</si>
  <si>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</si>
  <si>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</si>
  <si>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</si>
  <si>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</si>
  <si>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</si>
  <si>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</si>
  <si>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</si>
  <si>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</si>
  <si>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</si>
  <si>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</si>
  <si>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</si>
  <si>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</si>
  <si>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</si>
  <si>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</si>
  <si>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</si>
  <si>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</si>
  <si>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</si>
  <si>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</si>
  <si>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</si>
  <si>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</si>
  <si>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</si>
  <si>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</si>
  <si>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</si>
  <si>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</si>
  <si>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</si>
  <si>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</si>
  <si>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</si>
  <si>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</si>
  <si>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</si>
  <si>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</si>
  <si>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</si>
  <si>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</si>
  <si>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</si>
  <si>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</si>
  <si>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</si>
  <si>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</si>
  <si>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</si>
  <si>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</si>
  <si>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</si>
  <si>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</si>
  <si>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</si>
  <si>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</si>
  <si>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</si>
  <si>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</si>
  <si>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</si>
  <si>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</si>
  <si>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</si>
  <si>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</si>
  <si>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</si>
  <si>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</si>
  <si>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</si>
  <si>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</si>
  <si>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</si>
  <si>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</si>
  <si>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</si>
  <si>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</si>
  <si>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</si>
  <si>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</si>
  <si>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</si>
  <si>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</si>
  <si>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</si>
  <si>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</si>
  <si>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</si>
  <si>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</si>
  <si>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</si>
  <si>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</si>
  <si>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</si>
  <si>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</si>
  <si>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</si>
  <si>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</si>
  <si>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</si>
  <si>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</si>
  <si>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</si>
  <si>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</si>
  <si>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</si>
  <si>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</si>
  <si>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</si>
  <si>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</si>
  <si>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</si>
  <si>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</si>
  <si>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</si>
  <si>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</si>
  <si>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</si>
  <si>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</si>
  <si>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</si>
  <si>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</si>
  <si>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</si>
  <si>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</si>
  <si>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</si>
  <si>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</si>
  <si>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</si>
  <si>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</si>
  <si>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</si>
  <si>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</si>
  <si>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</si>
  <si>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</si>
  <si>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</si>
  <si>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</si>
  <si>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</si>
  <si>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</si>
  <si>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</si>
  <si>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</si>
  <si>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</si>
  <si>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</si>
  <si>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</si>
  <si>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</si>
  <si>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</si>
  <si>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</si>
  <si>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</si>
  <si>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</si>
  <si>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</si>
  <si>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</si>
  <si>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</si>
  <si>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</si>
  <si>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</si>
  <si>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</si>
  <si>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</si>
  <si>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</si>
  <si>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</si>
  <si>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</si>
  <si>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</si>
  <si>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</si>
  <si>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</si>
  <si>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</si>
  <si>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</si>
  <si>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</si>
  <si>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</si>
  <si>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</si>
  <si>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</si>
  <si>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</si>
  <si>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</si>
  <si>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</si>
  <si>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</si>
  <si>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</si>
  <si>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</si>
  <si>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</si>
  <si>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</si>
  <si>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</si>
  <si>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</si>
  <si>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</si>
  <si>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</si>
  <si>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</si>
  <si>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</si>
  <si>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</si>
  <si>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</si>
  <si>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</si>
  <si>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</si>
  <si>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</si>
  <si>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</si>
  <si>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</si>
  <si>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</si>
  <si>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</si>
  <si>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</si>
  <si>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</si>
  <si>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</si>
  <si>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</si>
  <si>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</si>
  <si>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</si>
  <si>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</si>
  <si>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</si>
  <si>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</si>
  <si>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</si>
  <si>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</si>
  <si>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</si>
  <si>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</si>
  <si>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</si>
  <si>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</si>
  <si>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</si>
  <si>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</si>
  <si>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</si>
  <si>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</si>
  <si>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</si>
  <si>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</si>
  <si>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</si>
  <si>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</si>
  <si>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</si>
  <si>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</si>
  <si>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</si>
  <si>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</si>
  <si>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</si>
  <si>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</si>
  <si>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</si>
  <si>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</si>
  <si>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</si>
  <si>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</si>
  <si>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</si>
  <si>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</si>
  <si>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</si>
  <si>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</si>
  <si>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</si>
  <si>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</si>
  <si>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</si>
  <si>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</si>
  <si>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</si>
  <si>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</si>
  <si>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</si>
  <si>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</si>
  <si>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</si>
  <si>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</si>
  <si>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</si>
  <si>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</si>
  <si>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</si>
  <si>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</si>
  <si>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</si>
  <si>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</si>
  <si>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</si>
  <si>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</si>
  <si>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</si>
  <si>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</si>
  <si>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</si>
  <si>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</si>
  <si>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</si>
  <si>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</si>
  <si>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</si>
  <si>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</si>
  <si>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</si>
  <si>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</si>
  <si>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</si>
  <si>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</si>
  <si>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</si>
  <si>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</si>
  <si>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</si>
  <si>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</si>
  <si>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</si>
  <si>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</si>
  <si>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</si>
  <si>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</si>
  <si>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</si>
  <si>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</si>
  <si>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</si>
  <si>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</si>
  <si>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</si>
  <si>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</si>
  <si>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</si>
  <si>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</si>
  <si>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</si>
  <si>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</si>
  <si>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</si>
  <si>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</si>
  <si>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</si>
  <si>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</si>
  <si>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</si>
  <si>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</si>
  <si>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</si>
  <si>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</si>
  <si>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</si>
  <si>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</si>
  <si>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</si>
  <si>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</si>
  <si>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</si>
  <si>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</si>
  <si>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</si>
  <si>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</si>
  <si>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</si>
  <si>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</si>
  <si>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</si>
  <si>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</si>
  <si>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</si>
  <si>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</si>
  <si>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</si>
  <si>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</si>
  <si>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</si>
  <si>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</si>
  <si>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</si>
  <si>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</si>
  <si>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</si>
  <si>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</si>
  <si>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</si>
  <si>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</si>
  <si>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</si>
  <si>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</si>
  <si>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</si>
  <si>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</si>
  <si>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</si>
  <si>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</si>
  <si>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</si>
  <si>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</si>
  <si>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</si>
  <si>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</si>
  <si>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</si>
  <si>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</si>
  <si>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</si>
  <si>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</si>
  <si>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</si>
  <si>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</si>
  <si>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</si>
  <si>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</si>
  <si>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</si>
  <si>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</si>
  <si>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</si>
  <si>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</si>
  <si>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</si>
  <si>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</si>
  <si>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</si>
  <si>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</si>
  <si>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</si>
  <si>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</si>
  <si>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</si>
  <si>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</si>
  <si>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</si>
  <si>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</si>
  <si>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</si>
  <si>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</si>
  <si>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</si>
  <si>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</si>
  <si>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</si>
  <si>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</si>
  <si>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</si>
  <si>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</si>
  <si>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</si>
  <si>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</si>
  <si>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</si>
  <si>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</si>
  <si>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</si>
  <si>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</si>
  <si>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</si>
  <si>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</si>
  <si>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</si>
  <si>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</si>
  <si>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</si>
  <si>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</si>
  <si>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</si>
  <si>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</si>
  <si>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</si>
  <si>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</si>
  <si>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</si>
  <si>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</si>
  <si>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</si>
  <si>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</si>
  <si>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</si>
  <si>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</si>
  <si>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</si>
  <si>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</si>
  <si>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</si>
  <si>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</si>
  <si>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</si>
  <si>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</si>
  <si>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</si>
  <si>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</si>
  <si>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</si>
  <si>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</si>
  <si>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</si>
  <si>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</si>
  <si>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</si>
  <si>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</si>
  <si>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</si>
  <si>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</si>
  <si>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</si>
  <si>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</si>
  <si>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</si>
  <si>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</si>
  <si>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</si>
  <si>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</si>
  <si>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</si>
  <si>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</si>
  <si>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</si>
  <si>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</si>
  <si>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</si>
  <si>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</si>
  <si>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</si>
  <si>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</si>
  <si>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</si>
  <si>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</si>
  <si>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</si>
  <si>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</si>
  <si>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</si>
  <si>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</si>
  <si>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</si>
  <si>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</si>
  <si>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</si>
  <si>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</si>
  <si>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</si>
  <si>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</si>
  <si>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</si>
  <si>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</si>
  <si>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</si>
  <si>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</si>
  <si>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</si>
  <si>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</si>
  <si>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</si>
  <si>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</si>
  <si>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</si>
  <si>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</si>
  <si>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</si>
  <si>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</si>
  <si>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</si>
  <si>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</si>
  <si>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</si>
  <si>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</si>
  <si>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</si>
  <si>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</si>
  <si>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</si>
  <si>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</si>
  <si>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</si>
  <si>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</si>
  <si>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</si>
  <si>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</si>
  <si>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</si>
  <si>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</si>
  <si>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</si>
  <si>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</si>
  <si>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</si>
  <si>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</si>
  <si>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</si>
  <si>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</si>
  <si>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</si>
  <si>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</si>
  <si>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</si>
  <si>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</si>
  <si>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</si>
  <si>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</si>
  <si>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</si>
  <si>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</si>
  <si>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</si>
  <si>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</si>
  <si>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</si>
  <si>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</si>
  <si>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</si>
  <si>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</si>
  <si>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</si>
  <si>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</si>
  <si>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</si>
  <si>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</si>
  <si>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</si>
  <si>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</si>
  <si>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</si>
  <si>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</si>
  <si>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</si>
  <si>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</si>
  <si>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</si>
  <si>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</si>
  <si>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</si>
  <si>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</si>
  <si>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</si>
  <si>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</si>
  <si>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</si>
  <si>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</si>
  <si>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</si>
  <si>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</si>
  <si>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</si>
  <si>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</si>
  <si>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</si>
  <si>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</si>
  <si>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</si>
  <si>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</si>
  <si>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</si>
  <si>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</si>
  <si>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</si>
  <si>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</si>
  <si>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</si>
  <si>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</si>
  <si>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</si>
  <si>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</si>
  <si>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</si>
  <si>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</si>
  <si>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</si>
  <si>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</si>
  <si>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</si>
  <si>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</si>
  <si>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</si>
  <si>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</si>
  <si>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</si>
  <si>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</si>
  <si>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</si>
  <si>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</si>
  <si>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</si>
  <si>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</si>
  <si>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</si>
  <si>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</si>
  <si>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</si>
  <si>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</si>
  <si>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</si>
  <si>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</si>
  <si>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</si>
  <si>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</si>
  <si>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</si>
  <si>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</si>
  <si>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</si>
  <si>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</si>
  <si>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</si>
  <si>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</si>
  <si>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</si>
  <si>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</si>
  <si>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</si>
  <si>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</si>
  <si>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</si>
  <si>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</si>
  <si>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</si>
  <si>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</si>
  <si>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</si>
  <si>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</si>
  <si>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</si>
  <si>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</si>
  <si>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</si>
  <si>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</si>
  <si>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</si>
  <si>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</si>
  <si>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</si>
  <si>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</si>
  <si>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</si>
  <si>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</si>
  <si>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</si>
  <si>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</si>
  <si>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</si>
  <si>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</si>
  <si>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</si>
  <si>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</si>
  <si>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</si>
  <si>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</si>
  <si>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</si>
  <si>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</si>
  <si>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</si>
  <si>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</si>
  <si>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</si>
  <si>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</si>
  <si>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</si>
  <si>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</si>
  <si>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</si>
  <si>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</si>
  <si>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</si>
  <si>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</si>
  <si>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</si>
  <si>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</si>
  <si>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</si>
  <si>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</si>
  <si>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</si>
  <si>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</si>
  <si>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</si>
  <si>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</si>
  <si>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</si>
  <si>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</si>
  <si>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</si>
  <si>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</si>
  <si>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</si>
  <si>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</si>
  <si>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</si>
  <si>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</si>
  <si>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</si>
  <si>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</si>
  <si>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</si>
  <si>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</si>
  <si>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</si>
  <si>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</si>
  <si>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</si>
  <si>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</si>
  <si>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</si>
  <si>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</si>
  <si>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</si>
  <si>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</si>
  <si>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</si>
  <si>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</si>
  <si>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</si>
  <si>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</si>
  <si>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</si>
  <si>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</si>
  <si>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</si>
  <si>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</si>
  <si>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</si>
  <si>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</si>
  <si>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</si>
  <si>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</si>
  <si>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</si>
  <si>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</si>
  <si>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</si>
  <si>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</si>
  <si>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</si>
  <si>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</si>
  <si>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</si>
  <si>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</si>
  <si>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</si>
  <si>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</si>
  <si>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</si>
  <si>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</si>
  <si>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</si>
  <si>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</si>
  <si>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</si>
  <si>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</si>
  <si>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</si>
  <si>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</si>
  <si>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</si>
  <si>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</si>
  <si>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</si>
  <si>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</si>
  <si>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</si>
  <si>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</si>
  <si>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</si>
  <si>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</si>
  <si>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</si>
  <si>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</si>
  <si>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</si>
  <si>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</si>
  <si>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</si>
  <si>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</si>
  <si>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</si>
  <si>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</si>
  <si>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</si>
  <si>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</si>
  <si>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</si>
  <si>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</si>
  <si>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</si>
  <si>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</si>
  <si>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</si>
  <si>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</si>
  <si>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</si>
  <si>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</si>
  <si>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</si>
  <si>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</si>
  <si>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</si>
  <si>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</si>
  <si>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</si>
  <si>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</si>
  <si>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</si>
  <si>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</si>
  <si>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</si>
  <si>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</si>
  <si>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</si>
  <si>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</si>
  <si>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</si>
  <si>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</si>
  <si>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</si>
  <si>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</si>
  <si>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</si>
  <si>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</si>
  <si>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</si>
  <si>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</si>
  <si>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</si>
  <si>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</si>
  <si>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</si>
  <si>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</si>
  <si>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</si>
  <si>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</si>
  <si>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</si>
  <si>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</si>
  <si>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</si>
  <si>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</si>
  <si>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</si>
  <si>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</si>
  <si>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</si>
  <si>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</si>
  <si>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</si>
  <si>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</si>
  <si>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</si>
  <si>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</si>
  <si>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</si>
  <si>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</si>
  <si>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</si>
  <si>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</si>
  <si>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</si>
  <si>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</si>
  <si>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</si>
  <si>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</si>
  <si>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</si>
  <si>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</si>
  <si>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</si>
  <si>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</si>
  <si>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</si>
  <si>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</si>
  <si>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</si>
  <si>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</si>
  <si>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</si>
  <si>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</si>
  <si>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</si>
  <si>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</si>
  <si>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</si>
  <si>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</si>
  <si>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</si>
  <si>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</si>
  <si>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</si>
  <si>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</si>
  <si>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</si>
  <si>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</si>
  <si>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</si>
  <si>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</si>
  <si>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</si>
  <si>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</si>
  <si>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</si>
  <si>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</si>
  <si>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</si>
  <si>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</si>
  <si>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</si>
  <si>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</si>
  <si>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</si>
  <si>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</si>
  <si>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</si>
  <si>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</si>
  <si>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</si>
  <si>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</si>
  <si>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</si>
  <si>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</si>
  <si>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</si>
  <si>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</si>
  <si>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</si>
  <si>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</si>
  <si>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</si>
  <si>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</si>
  <si>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</si>
  <si>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</si>
  <si>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</si>
  <si>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</si>
  <si>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</si>
  <si>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</si>
  <si>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</si>
  <si>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</si>
  <si>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</si>
  <si>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</si>
  <si>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</si>
  <si>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</si>
  <si>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</si>
  <si>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</si>
  <si>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</si>
  <si>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</si>
  <si>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</si>
  <si>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</si>
  <si>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</si>
  <si>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</si>
  <si>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</si>
  <si>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</si>
  <si>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</si>
  <si>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</si>
  <si>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</si>
  <si>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</si>
  <si>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</si>
  <si>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</si>
  <si>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</si>
  <si>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</si>
  <si>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</si>
  <si>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</si>
  <si>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</si>
  <si>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</si>
  <si>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</si>
  <si>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</si>
  <si>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</si>
  <si>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</si>
  <si>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</si>
  <si>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</si>
  <si>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</si>
  <si>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</si>
  <si>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</si>
  <si>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</si>
  <si>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</si>
  <si>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</si>
  <si>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</si>
  <si>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</si>
  <si>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</si>
  <si>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</si>
  <si>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</si>
  <si>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</si>
  <si>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</si>
  <si>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</si>
  <si>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</si>
  <si>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</si>
  <si>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</si>
  <si>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</si>
  <si>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</si>
  <si>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</si>
  <si>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</si>
  <si>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</si>
  <si>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</si>
  <si>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</si>
  <si>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</si>
  <si>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</si>
  <si>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</si>
  <si>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</si>
  <si>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</si>
  <si>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</si>
  <si>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</si>
  <si>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</si>
  <si>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</si>
  <si>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</si>
  <si>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</si>
  <si>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</si>
  <si>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</si>
  <si>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</si>
  <si>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</si>
  <si>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</si>
  <si>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</si>
  <si>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</si>
  <si>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</si>
  <si>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</si>
  <si>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</si>
  <si>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</si>
  <si>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</si>
  <si>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</si>
  <si>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</si>
  <si>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</si>
  <si>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</si>
  <si>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</si>
  <si>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</si>
  <si>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</si>
  <si>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</si>
  <si>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</si>
  <si>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</si>
  <si>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</si>
  <si>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</si>
  <si>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</si>
  <si>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</si>
  <si>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</si>
  <si>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</si>
  <si>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</si>
  <si>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</si>
  <si>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</si>
  <si>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</si>
  <si>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</si>
  <si>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</si>
  <si>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</si>
  <si>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</si>
  <si>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</si>
  <si>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</si>
  <si>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</si>
  <si>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</si>
  <si>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</si>
  <si>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</si>
  <si>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</si>
  <si>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</si>
  <si>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</si>
  <si>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</si>
  <si>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</si>
  <si>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</si>
  <si>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</si>
  <si>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</si>
  <si>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</si>
  <si>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</si>
  <si>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</si>
  <si>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</si>
  <si>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</si>
  <si>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</si>
  <si>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</si>
  <si>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</si>
  <si>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</si>
  <si>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</si>
  <si>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</si>
  <si>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</si>
  <si>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</si>
  <si>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</si>
  <si>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</si>
  <si>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</si>
  <si>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</si>
  <si>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</si>
  <si>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</si>
  <si>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</si>
  <si>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</si>
  <si>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</si>
  <si>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</si>
  <si>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</si>
  <si>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</si>
  <si>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</si>
  <si>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</si>
  <si>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</si>
  <si>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</si>
  <si>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</si>
  <si>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</si>
  <si>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</si>
  <si>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</si>
  <si>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</si>
  <si>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</si>
  <si>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</si>
  <si>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</si>
  <si>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</si>
  <si>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</si>
  <si>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</si>
  <si>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</si>
  <si>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</si>
  <si>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</si>
  <si>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</si>
  <si>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</si>
  <si>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</si>
  <si>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</si>
  <si>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</si>
  <si>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</si>
  <si>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</si>
  <si>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</si>
  <si>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</si>
  <si>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</si>
  <si>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</si>
  <si>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</si>
  <si>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</si>
  <si>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</si>
  <si>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</si>
  <si>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</si>
  <si>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</si>
  <si>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</si>
  <si>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</si>
  <si>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</si>
  <si>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</si>
  <si>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</si>
  <si>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</si>
  <si>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</si>
  <si>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</si>
  <si>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</si>
  <si>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</si>
  <si>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</si>
  <si>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</si>
  <si>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</si>
  <si>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</si>
  <si>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</si>
  <si>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</si>
  <si>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</si>
  <si>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</si>
  <si>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</si>
  <si>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</si>
  <si>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</si>
  <si>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</si>
  <si>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</si>
  <si>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</si>
  <si>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</si>
  <si>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</si>
  <si>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</si>
  <si>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</si>
  <si>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</si>
  <si>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</si>
  <si>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</si>
  <si>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</si>
  <si>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</si>
  <si>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</si>
  <si>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</si>
  <si>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</si>
  <si>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</si>
  <si>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</si>
  <si>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</si>
  <si>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</si>
  <si>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</si>
  <si>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</si>
  <si>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</si>
  <si>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</si>
  <si>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</si>
  <si>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</si>
  <si>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</si>
  <si>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</si>
  <si>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</si>
  <si>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</si>
  <si>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</si>
  <si>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</si>
  <si>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</si>
  <si>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</si>
  <si>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</si>
  <si>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</si>
  <si>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</si>
  <si>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</si>
  <si>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</si>
  <si>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</si>
  <si>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</si>
  <si>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</si>
  <si>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</si>
  <si>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</si>
  <si>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</si>
  <si>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</si>
  <si>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</si>
  <si>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</si>
  <si>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</si>
  <si>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</si>
  <si>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</si>
  <si>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</si>
  <si>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</si>
  <si>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</si>
  <si>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</si>
  <si>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</si>
  <si>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</si>
  <si>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</si>
  <si>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</si>
  <si>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</si>
  <si>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</si>
  <si>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</si>
  <si>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</si>
  <si>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</si>
  <si>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</si>
  <si>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</si>
  <si>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</si>
  <si>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</si>
  <si>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</si>
  <si>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</si>
  <si>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</si>
  <si>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</si>
  <si>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</si>
  <si>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</si>
  <si>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</si>
  <si>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</si>
  <si>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</si>
  <si>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</si>
  <si>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</si>
  <si>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</si>
  <si>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</si>
  <si>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</si>
  <si>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</si>
  <si>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</si>
  <si>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</si>
  <si>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</si>
  <si>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</si>
  <si>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</si>
  <si>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</si>
  <si>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</si>
  <si>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</si>
  <si>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</si>
  <si>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</si>
  <si>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</si>
  <si>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</si>
  <si>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</si>
  <si>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</si>
  <si>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</si>
  <si>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</si>
  <si>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</si>
  <si>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</si>
  <si>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</si>
  <si>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</si>
  <si>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</si>
  <si>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</si>
  <si>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</si>
  <si>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</si>
  <si>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</si>
  <si>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</si>
  <si>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</si>
  <si>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</si>
  <si>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</si>
  <si>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</si>
  <si>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</si>
  <si>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</si>
  <si>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</si>
  <si>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</si>
  <si>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</si>
  <si>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</si>
  <si>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</si>
  <si>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</si>
  <si>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</si>
  <si>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</si>
  <si>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</si>
  <si>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</si>
  <si>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</si>
  <si>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</si>
  <si>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</si>
  <si>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</si>
  <si>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</si>
  <si>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</si>
  <si>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</si>
  <si>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</si>
  <si>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</si>
  <si>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</si>
  <si>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</si>
  <si>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</si>
  <si>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</si>
  <si>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</si>
  <si>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</si>
  <si>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</si>
  <si>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</si>
  <si>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</si>
  <si>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</si>
  <si>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</si>
  <si>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</si>
  <si>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</si>
  <si>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</si>
  <si>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</si>
  <si>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</si>
  <si>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</si>
  <si>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</si>
  <si>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</si>
  <si>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</si>
  <si>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</si>
  <si>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</si>
  <si>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</si>
  <si>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</si>
  <si>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</si>
  <si>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</si>
  <si>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</si>
  <si>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</si>
  <si>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</si>
  <si>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</si>
  <si>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</si>
  <si>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</si>
  <si>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</si>
  <si>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</si>
  <si>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</si>
  <si>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</si>
  <si>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</si>
  <si>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</si>
  <si>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</si>
  <si>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</si>
  <si>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</si>
  <si>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</si>
  <si>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</si>
  <si>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</si>
  <si>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</si>
  <si>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</si>
  <si>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</si>
  <si>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</si>
  <si>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</si>
  <si>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</si>
  <si>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</si>
  <si>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</si>
  <si>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</si>
  <si>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</si>
  <si>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</si>
  <si>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</si>
  <si>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</si>
  <si>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</si>
  <si>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</si>
  <si>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</si>
  <si>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</si>
  <si>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</si>
  <si>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</si>
  <si>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</si>
  <si>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</si>
  <si>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</si>
  <si>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</si>
  <si>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</si>
  <si>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</si>
  <si>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</si>
  <si>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</si>
  <si>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</si>
  <si>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</si>
  <si>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</si>
  <si>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</si>
  <si>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</si>
  <si>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</si>
  <si>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</si>
  <si>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</si>
  <si>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</si>
  <si>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</si>
  <si>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</si>
  <si>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</si>
  <si>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</si>
  <si>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</si>
  <si>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</si>
  <si>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</si>
  <si>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</si>
  <si>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</si>
  <si>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</si>
  <si>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</si>
  <si>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</si>
  <si>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</si>
  <si>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</si>
  <si>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</si>
  <si>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</si>
  <si>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</si>
  <si>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</si>
  <si>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</si>
  <si>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</si>
  <si>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</si>
  <si>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</si>
  <si>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</si>
  <si>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</si>
  <si>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</si>
  <si>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</si>
  <si>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</si>
  <si>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</si>
  <si>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</si>
  <si>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</si>
  <si>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</si>
  <si>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</si>
  <si>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</si>
  <si>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</si>
  <si>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</si>
  <si>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</si>
  <si>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</si>
  <si>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</si>
  <si>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</si>
  <si>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</si>
  <si>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</si>
  <si>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</si>
  <si>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</si>
  <si>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</si>
  <si>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</si>
  <si>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</si>
  <si>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</si>
  <si>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</si>
  <si>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</si>
  <si>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</si>
  <si>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</si>
  <si>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</si>
  <si>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</si>
  <si>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</si>
  <si>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</si>
  <si>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</si>
  <si>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</si>
  <si>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</si>
  <si>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</si>
  <si>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</si>
  <si>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</si>
  <si>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</si>
  <si>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</si>
  <si>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</si>
  <si>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</si>
  <si>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</si>
  <si>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</si>
  <si>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</si>
  <si>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</si>
  <si>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</si>
  <si>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</si>
  <si>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</si>
  <si>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</si>
  <si>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</si>
  <si>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</si>
  <si>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</si>
  <si>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</si>
  <si>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</si>
  <si>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</si>
  <si>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</si>
  <si>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</si>
  <si>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</si>
  <si>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</si>
  <si>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</si>
  <si>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</si>
  <si>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</si>
  <si>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</si>
  <si>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</si>
  <si>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</si>
  <si>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</si>
  <si>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</si>
  <si>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</si>
  <si>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</si>
  <si>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</si>
  <si>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</si>
  <si>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</si>
  <si>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</si>
  <si>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</si>
  <si>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</si>
  <si>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</si>
  <si>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</si>
  <si>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</si>
  <si>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</si>
  <si>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</si>
  <si>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</si>
  <si>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</si>
  <si>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</si>
  <si>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</si>
  <si>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</si>
  <si>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</si>
  <si>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</si>
  <si>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</si>
  <si>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</si>
  <si>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</si>
  <si>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</si>
  <si>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</si>
  <si>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</si>
  <si>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</si>
  <si>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</si>
  <si>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</si>
  <si>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</si>
  <si>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</si>
  <si>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</si>
  <si>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</si>
  <si>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</si>
  <si>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</si>
  <si>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</si>
  <si>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</si>
  <si>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</si>
  <si>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</si>
  <si>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</si>
  <si>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</si>
  <si>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</si>
  <si>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</si>
  <si>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</si>
  <si>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</si>
  <si>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</si>
  <si>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</si>
  <si>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</si>
  <si>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</si>
  <si>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</si>
  <si>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</si>
  <si>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</si>
  <si>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</si>
  <si>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</si>
  <si>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</si>
  <si>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</si>
  <si>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</si>
  <si>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</si>
  <si>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</si>
  <si>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</si>
  <si>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</si>
  <si>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</si>
  <si>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</si>
  <si>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</si>
  <si>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</si>
  <si>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</si>
  <si>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</si>
  <si>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</si>
  <si>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</si>
  <si>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</si>
  <si>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</si>
  <si>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</si>
  <si>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</si>
  <si>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</si>
  <si>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</si>
  <si>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</si>
  <si>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</si>
  <si>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</si>
  <si>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</si>
  <si>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</si>
  <si>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</si>
  <si>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</si>
  <si>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</si>
  <si>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</si>
  <si>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</si>
  <si>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</si>
  <si>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</si>
  <si>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</si>
  <si>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</si>
  <si>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</si>
  <si>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</si>
  <si>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</si>
  <si>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</si>
  <si>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</si>
  <si>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</si>
  <si>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</si>
  <si>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</si>
  <si>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</si>
  <si>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</si>
  <si>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</si>
  <si>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</si>
  <si>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</si>
  <si>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</si>
  <si>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</si>
  <si>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</si>
  <si>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</si>
  <si>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</si>
  <si>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</si>
  <si>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</si>
  <si>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</si>
  <si>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</si>
  <si>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</si>
  <si>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</si>
  <si>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</si>
  <si>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</si>
  <si>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</si>
  <si>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</si>
  <si>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</si>
  <si>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</si>
  <si>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</si>
  <si>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</si>
  <si>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</si>
  <si>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</si>
  <si>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</si>
  <si>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</si>
  <si>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</si>
  <si>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</si>
  <si>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</si>
  <si>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</si>
  <si>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</si>
  <si>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</si>
  <si>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</si>
  <si>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</si>
  <si>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</si>
  <si>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</si>
  <si>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</si>
  <si>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</si>
  <si>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</si>
  <si>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</si>
  <si>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</si>
  <si>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</si>
  <si>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</si>
  <si>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</si>
  <si>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</si>
  <si>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</si>
  <si>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</si>
  <si>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</si>
  <si>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</si>
  <si>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</si>
  <si>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</si>
  <si>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</si>
  <si>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</si>
  <si>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</si>
  <si>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</si>
  <si>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</si>
  <si>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</si>
  <si>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</si>
  <si>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</si>
  <si>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</si>
  <si>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</si>
  <si>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</si>
  <si>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</si>
  <si>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</si>
  <si>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</si>
  <si>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</si>
  <si>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</si>
  <si>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</si>
  <si>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</si>
  <si>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</si>
  <si>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</si>
  <si>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</si>
  <si>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</si>
  <si>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</si>
  <si>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</si>
  <si>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</si>
  <si>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</si>
  <si>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</si>
  <si>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</si>
  <si>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</si>
  <si>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</si>
  <si>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</si>
  <si>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</si>
  <si>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</si>
  <si>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</si>
  <si>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</si>
  <si>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</si>
  <si>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</si>
  <si>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</si>
  <si>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</si>
  <si>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</si>
  <si>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</si>
  <si>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</si>
  <si>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</si>
  <si>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</si>
  <si>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</si>
  <si>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</si>
  <si>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</si>
  <si>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</si>
  <si>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</si>
  <si>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</si>
  <si>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</si>
  <si>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</si>
  <si>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</si>
  <si>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</si>
  <si>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</si>
  <si>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</si>
  <si>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</si>
  <si>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</si>
  <si>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</si>
  <si>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</si>
  <si>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</si>
  <si>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</si>
  <si>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</si>
  <si>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</si>
  <si>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</si>
  <si>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</si>
  <si>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</si>
  <si>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</si>
  <si>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</si>
  <si>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</si>
  <si>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</si>
  <si>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</si>
  <si>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</si>
  <si>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</si>
  <si>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</si>
  <si>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</si>
  <si>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</si>
  <si>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</si>
  <si>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</si>
  <si>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</si>
  <si>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</si>
  <si>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</si>
  <si>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</si>
  <si>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</si>
  <si>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</si>
  <si>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</si>
  <si>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</si>
  <si>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</si>
  <si>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</si>
  <si>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</si>
  <si>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</si>
  <si>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</si>
  <si>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</si>
  <si>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</si>
  <si>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</si>
  <si>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</si>
  <si>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</si>
  <si>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</si>
  <si>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</si>
  <si>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</si>
  <si>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</si>
  <si>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</si>
  <si>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</si>
  <si>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</si>
  <si>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</si>
  <si>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</si>
  <si>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</si>
  <si>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</si>
  <si>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</si>
  <si>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</si>
  <si>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</si>
  <si>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</si>
  <si>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</si>
  <si>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</si>
  <si>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</si>
  <si>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</si>
  <si>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</si>
  <si>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</si>
  <si>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</si>
  <si>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</si>
  <si>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</si>
  <si>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</si>
  <si>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</si>
  <si>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</si>
  <si>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</si>
  <si>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</si>
  <si>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</si>
  <si>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</si>
  <si>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</si>
  <si>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</si>
  <si>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</si>
  <si>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</si>
  <si>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</si>
  <si>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</si>
  <si>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</si>
  <si>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</si>
  <si>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</si>
  <si>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</si>
  <si>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</si>
  <si>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</si>
  <si>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</si>
  <si>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</si>
  <si>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</si>
  <si>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</si>
  <si>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</si>
  <si>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</si>
  <si>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</si>
  <si>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</si>
  <si>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</si>
  <si>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</si>
  <si>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</si>
  <si>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</si>
  <si>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</si>
  <si>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</si>
  <si>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</si>
  <si>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</si>
  <si>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</si>
  <si>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</si>
  <si>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</si>
  <si>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</si>
  <si>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</si>
  <si>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</si>
  <si>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</si>
  <si>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</si>
  <si>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</si>
  <si>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</si>
  <si>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</si>
  <si>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</si>
  <si>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</si>
  <si>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</si>
  <si>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</si>
  <si>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</si>
  <si>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</si>
  <si>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</si>
  <si>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</si>
  <si>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</si>
  <si>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</si>
  <si>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</si>
  <si>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</si>
  <si>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</si>
  <si>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</si>
  <si>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</si>
  <si>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</si>
  <si>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</si>
  <si>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</si>
  <si>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</si>
  <si>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</si>
  <si>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</si>
  <si>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</si>
  <si>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</si>
  <si>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</si>
  <si>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</si>
  <si>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</si>
  <si>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</si>
  <si>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</si>
  <si>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</si>
  <si>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</si>
  <si>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</si>
  <si>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</si>
  <si>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</si>
  <si>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</si>
  <si>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</si>
  <si>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</si>
  <si>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</si>
  <si>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</si>
  <si>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</si>
  <si>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</si>
  <si>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</si>
  <si>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</si>
  <si>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</si>
  <si>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</si>
  <si>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</si>
  <si>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</si>
  <si>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</si>
  <si>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</si>
  <si>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</si>
  <si>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</si>
  <si>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</si>
  <si>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</si>
  <si>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</si>
  <si>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</si>
  <si>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</si>
  <si>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</si>
  <si>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</si>
  <si>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</si>
  <si>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</si>
  <si>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</si>
  <si>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</si>
  <si>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</si>
  <si>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</si>
  <si>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</si>
  <si>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</si>
  <si>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</si>
  <si>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</si>
  <si>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</si>
  <si>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</si>
  <si>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</si>
  <si>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</si>
  <si>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</si>
  <si>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</si>
  <si>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</si>
  <si>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</si>
  <si>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</si>
  <si>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</si>
  <si>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</si>
  <si>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</si>
  <si>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</si>
  <si>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</si>
  <si>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</si>
  <si>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</si>
  <si>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</si>
  <si>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</si>
  <si>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</si>
  <si>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</si>
  <si>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</si>
  <si>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</si>
  <si>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</si>
  <si>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</si>
  <si>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</si>
  <si>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</si>
  <si>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</si>
  <si>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</si>
  <si>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</si>
  <si>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</si>
  <si>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</si>
  <si>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</si>
  <si>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</si>
  <si>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</si>
  <si>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</si>
  <si>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</si>
  <si>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</si>
  <si>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</si>
  <si>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</si>
  <si>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</si>
  <si>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</si>
  <si>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</si>
  <si>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</si>
  <si>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</si>
  <si>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</si>
  <si>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</si>
  <si>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</si>
  <si>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</si>
  <si>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</si>
  <si>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</si>
  <si>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</si>
  <si>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</si>
  <si>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</si>
  <si>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</si>
  <si>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</si>
  <si>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</si>
  <si>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</si>
  <si>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</si>
  <si>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</si>
  <si>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</si>
  <si>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</si>
  <si>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</si>
  <si>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</si>
  <si>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</si>
  <si>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</si>
  <si>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</si>
  <si>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</si>
  <si>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</si>
  <si>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</si>
  <si>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</si>
  <si>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</si>
  <si>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</si>
  <si>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</si>
  <si>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</si>
  <si>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</si>
  <si>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</si>
  <si>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</si>
  <si>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</si>
  <si>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</si>
  <si>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</si>
  <si>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</si>
  <si>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</si>
  <si>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</si>
  <si>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</si>
  <si>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</si>
  <si>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</si>
  <si>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</si>
  <si>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</si>
  <si>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</si>
  <si>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</si>
  <si>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</si>
  <si>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</si>
  <si>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</si>
  <si>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</si>
  <si>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</si>
  <si>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</si>
  <si>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</si>
  <si>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</si>
  <si>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</si>
  <si>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</si>
  <si>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</si>
  <si>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</si>
  <si>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</si>
  <si>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</si>
  <si>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</si>
  <si>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</si>
  <si>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</si>
  <si>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</si>
  <si>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</si>
  <si>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</si>
  <si>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</si>
  <si>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</si>
  <si>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</si>
  <si>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</si>
  <si>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</si>
  <si>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</si>
  <si>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</si>
  <si>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</si>
  <si>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</si>
  <si>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</si>
  <si>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</si>
  <si>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</si>
  <si>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</si>
  <si>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</si>
  <si>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</si>
  <si>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</si>
  <si>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</si>
  <si>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</si>
  <si>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</si>
  <si>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</si>
  <si>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</si>
  <si>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</si>
  <si>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</si>
  <si>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</si>
  <si>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</si>
  <si>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</si>
  <si>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</si>
  <si>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</si>
  <si>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</si>
  <si>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</si>
  <si>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</si>
  <si>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</si>
  <si>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</si>
  <si>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</si>
  <si>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</si>
  <si>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</si>
  <si>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</si>
  <si>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</si>
  <si>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</si>
  <si>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</si>
  <si>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</si>
  <si>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</si>
  <si>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</si>
  <si>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</si>
  <si>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</si>
  <si>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</si>
  <si>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</si>
  <si>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</si>
  <si>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</si>
  <si>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</si>
  <si>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</si>
  <si>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</si>
  <si>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</si>
  <si>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</si>
  <si>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</si>
  <si>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</si>
  <si>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</si>
  <si>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</si>
  <si>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</si>
  <si>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</si>
  <si>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</si>
  <si>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</si>
  <si>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</si>
  <si>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</si>
  <si>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</si>
  <si>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</si>
  <si>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</si>
  <si>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</si>
  <si>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</si>
  <si>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</si>
  <si>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</si>
  <si>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</si>
  <si>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</si>
  <si>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</si>
  <si>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</si>
  <si>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</si>
  <si>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</si>
  <si>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</si>
  <si>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</si>
  <si>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</si>
  <si>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</si>
  <si>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</si>
  <si>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</si>
  <si>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</si>
  <si>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</si>
  <si>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</si>
  <si>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</si>
  <si>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</si>
  <si>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</si>
  <si>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</si>
  <si>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</si>
  <si>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</si>
  <si>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</si>
  <si>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</si>
  <si>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</si>
  <si>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</si>
  <si>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</si>
  <si>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</si>
  <si>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</si>
  <si>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</si>
  <si>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</si>
  <si>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</si>
  <si>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</si>
  <si>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</si>
  <si>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</si>
  <si>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</si>
  <si>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</si>
  <si>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</si>
  <si>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</si>
  <si>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</si>
  <si>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</si>
  <si>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</si>
  <si>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</si>
  <si>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</si>
  <si>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</si>
  <si>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</si>
  <si>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</si>
  <si>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</si>
  <si>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</si>
  <si>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</si>
  <si>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</si>
  <si>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</si>
  <si>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</si>
  <si>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</si>
  <si>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</si>
  <si>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</si>
  <si>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</si>
  <si>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</si>
  <si>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</si>
  <si>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</si>
  <si>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</si>
  <si>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</si>
  <si>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</si>
  <si>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</si>
  <si>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</si>
  <si>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</si>
  <si>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</si>
  <si>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</si>
  <si>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</si>
  <si>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</si>
  <si>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</si>
  <si>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</si>
  <si>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</si>
  <si>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</si>
  <si>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</si>
  <si>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</si>
  <si>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</si>
  <si>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</si>
  <si>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</si>
  <si>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</si>
  <si>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</si>
  <si>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</si>
  <si>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</si>
  <si>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</si>
  <si>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</si>
  <si>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</si>
  <si>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</si>
  <si>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</si>
  <si>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</si>
  <si>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</si>
  <si>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</si>
  <si>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</si>
  <si>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</si>
  <si>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</si>
  <si>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</si>
  <si>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</si>
  <si>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</si>
  <si>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</si>
  <si>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</si>
  <si>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</si>
  <si>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</si>
  <si>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</si>
  <si>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</si>
  <si>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</si>
  <si>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</si>
  <si>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</si>
  <si>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</si>
  <si>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</si>
  <si>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</si>
  <si>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</si>
  <si>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</si>
  <si>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</si>
  <si>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</si>
  <si>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</si>
  <si>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</si>
  <si>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</si>
  <si>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</si>
  <si>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</si>
  <si>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</si>
  <si>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</si>
  <si>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</si>
  <si>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</si>
  <si>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</si>
  <si>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</si>
  <si>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</si>
  <si>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</si>
  <si>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</si>
  <si>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</si>
  <si>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</si>
  <si>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</si>
  <si>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</si>
  <si>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</si>
  <si>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</si>
  <si>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</si>
  <si>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</si>
  <si>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</si>
  <si>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</si>
  <si>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</si>
  <si>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</si>
  <si>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</si>
  <si>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</si>
  <si>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</si>
  <si>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</si>
  <si>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</si>
  <si>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</si>
  <si>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</si>
  <si>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</si>
  <si>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</si>
  <si>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</si>
  <si>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</si>
  <si>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</si>
  <si>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</si>
  <si>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</si>
  <si>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</si>
  <si>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</si>
  <si>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</si>
  <si>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</si>
  <si>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</si>
  <si>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</si>
  <si>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</si>
  <si>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</si>
  <si>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</si>
  <si>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</si>
  <si>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</si>
  <si>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</si>
  <si>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</si>
  <si>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</si>
  <si>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</si>
  <si>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</si>
  <si>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</si>
  <si>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</si>
  <si>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</si>
  <si>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</si>
  <si>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</si>
  <si>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</si>
  <si>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</si>
  <si>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</si>
  <si>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</si>
  <si>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</si>
  <si>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</si>
  <si>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</si>
  <si>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</si>
  <si>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</si>
  <si>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</si>
  <si>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</si>
  <si>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</si>
  <si>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</si>
  <si>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</si>
  <si>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</si>
  <si>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</si>
  <si>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</si>
  <si>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</si>
  <si>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</si>
  <si>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</si>
  <si>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</si>
  <si>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</si>
  <si>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</si>
  <si>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</si>
  <si>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</si>
  <si>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</si>
  <si>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</si>
  <si>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</si>
  <si>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</si>
  <si>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</si>
  <si>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</si>
  <si>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</si>
  <si>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</si>
  <si>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</si>
  <si>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</si>
  <si>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</si>
  <si>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</si>
  <si>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</si>
  <si>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</si>
  <si>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</si>
  <si>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</si>
  <si>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</si>
  <si>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</si>
  <si>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</si>
  <si>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</si>
  <si>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</si>
  <si>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</si>
  <si>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</si>
  <si>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</si>
  <si>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</si>
  <si>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</si>
  <si>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</si>
  <si>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</si>
  <si>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</si>
  <si>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</si>
  <si>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</si>
  <si>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</si>
  <si>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</si>
  <si>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</si>
  <si>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</si>
  <si>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</si>
  <si>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</si>
  <si>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</si>
  <si>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</si>
  <si>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</si>
  <si>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</si>
  <si>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</si>
  <si>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</si>
  <si>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</si>
  <si>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</si>
  <si>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</si>
  <si>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</si>
  <si>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</si>
  <si>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</si>
  <si>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</si>
  <si>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</si>
  <si>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</si>
  <si>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</si>
  <si>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</si>
  <si>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</si>
  <si>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</si>
  <si>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</si>
  <si>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</si>
  <si>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</si>
  <si>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</si>
  <si>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</si>
  <si>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</si>
  <si>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</si>
  <si>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</si>
  <si>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</si>
  <si>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</si>
  <si>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</si>
  <si>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</si>
  <si>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</si>
  <si>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</si>
  <si>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</si>
  <si>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</si>
  <si>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</si>
  <si>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</si>
  <si>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</si>
  <si>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</si>
  <si>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</si>
  <si>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</si>
  <si>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</si>
  <si>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</si>
  <si>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</si>
  <si>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</si>
  <si>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</si>
  <si>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</si>
  <si>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</si>
  <si>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</si>
  <si>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</si>
  <si>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</si>
  <si>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</si>
  <si>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</si>
  <si>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</si>
  <si>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</si>
  <si>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</si>
  <si>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</si>
  <si>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</si>
  <si>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</si>
  <si>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</si>
  <si>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</si>
  <si>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</si>
  <si>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</si>
  <si>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</si>
  <si>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</si>
  <si>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</si>
  <si>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</si>
  <si>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</si>
  <si>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</si>
  <si>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</si>
  <si>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</si>
  <si>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</si>
  <si>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</si>
  <si>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</si>
  <si>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</si>
  <si>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</si>
  <si>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</si>
  <si>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</si>
  <si>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</si>
  <si>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</si>
  <si>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</si>
  <si>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</si>
  <si>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</si>
  <si>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</si>
  <si>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</si>
  <si>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</si>
  <si>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</si>
  <si>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</si>
  <si>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</si>
  <si>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</si>
  <si>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</si>
  <si>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</si>
  <si>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</si>
  <si>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</si>
  <si>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</si>
  <si>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</si>
  <si>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</si>
  <si>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</si>
  <si>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</si>
  <si>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</si>
  <si>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</si>
  <si>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</si>
  <si>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</si>
  <si>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</si>
  <si>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</si>
  <si>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</si>
  <si>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</si>
  <si>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</si>
  <si>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</si>
  <si>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</si>
  <si>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</si>
  <si>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</si>
  <si>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</si>
  <si>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</si>
  <si>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</si>
  <si>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</si>
  <si>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</si>
  <si>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</si>
  <si>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</si>
  <si>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</si>
  <si>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</si>
  <si>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</si>
  <si>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</si>
  <si>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</si>
  <si>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</si>
  <si>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</si>
  <si>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</si>
  <si>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</si>
  <si>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</si>
  <si>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</si>
  <si>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</si>
  <si>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</si>
  <si>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</si>
  <si>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</si>
  <si>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</si>
  <si>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</si>
  <si>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</si>
  <si>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</si>
  <si>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</si>
  <si>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</si>
  <si>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</si>
  <si>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</si>
  <si>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</si>
  <si>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</si>
  <si>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</si>
  <si>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</si>
  <si>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</si>
  <si>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</si>
  <si>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</si>
  <si>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</si>
  <si>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</si>
  <si>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</si>
  <si>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</si>
  <si>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</si>
  <si>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</si>
  <si>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</si>
  <si>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</si>
  <si>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</si>
  <si>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</si>
  <si>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</si>
  <si>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</si>
  <si>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</si>
  <si>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</si>
  <si>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</si>
  <si>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</si>
  <si>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</si>
  <si>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</si>
  <si>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</si>
  <si>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</si>
  <si>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</si>
  <si>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</si>
  <si>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</si>
  <si>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</si>
  <si>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</si>
  <si>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</si>
  <si>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</si>
  <si>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</si>
  <si>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</si>
  <si>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</si>
  <si>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</si>
  <si>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</si>
  <si>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</si>
  <si>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</si>
  <si>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</si>
  <si>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</si>
  <si>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</si>
  <si>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</si>
  <si>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</si>
  <si>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</si>
  <si>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</si>
  <si>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</si>
  <si>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</si>
  <si>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</si>
  <si>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</si>
  <si>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</si>
  <si>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</si>
  <si>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</si>
  <si>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</si>
  <si>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</si>
  <si>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</si>
  <si>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</si>
  <si>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</si>
  <si>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</si>
  <si>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</si>
  <si>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</si>
  <si>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</si>
  <si>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</si>
  <si>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</si>
  <si>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</si>
  <si>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</si>
  <si>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</si>
  <si>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</si>
  <si>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</si>
  <si>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</si>
  <si>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</si>
  <si>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</si>
  <si>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</si>
  <si>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</si>
  <si>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</si>
  <si>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</si>
  <si>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</si>
  <si>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</si>
  <si>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</si>
  <si>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</si>
  <si>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</si>
  <si>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</si>
  <si>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</si>
  <si>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</si>
  <si>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</si>
  <si>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</si>
  <si>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</si>
  <si>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</si>
  <si>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</si>
  <si>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</si>
  <si>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</si>
  <si>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</si>
  <si>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</si>
  <si>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</si>
  <si>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</si>
  <si>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</si>
  <si>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</si>
  <si>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</si>
  <si>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</si>
  <si>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</si>
  <si>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</si>
  <si>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</si>
  <si>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</si>
  <si>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</si>
  <si>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</si>
  <si>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</si>
  <si>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</si>
  <si>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</si>
  <si>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</si>
  <si>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</si>
  <si>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</si>
  <si>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</si>
  <si>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</si>
  <si>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</si>
  <si>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</si>
  <si>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</si>
  <si>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</si>
  <si>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</si>
  <si>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</si>
  <si>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</si>
  <si>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</si>
  <si>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</si>
  <si>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</si>
  <si>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</si>
  <si>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</si>
  <si>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</si>
  <si>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</si>
  <si>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</si>
  <si>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</si>
  <si>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</si>
  <si>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</si>
  <si>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</si>
  <si>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</si>
  <si>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</si>
  <si>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</si>
  <si>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</si>
  <si>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</si>
  <si>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</si>
  <si>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</si>
  <si>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</si>
  <si>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</si>
  <si>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</si>
  <si>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</si>
  <si>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</si>
  <si>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</si>
  <si>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</si>
  <si>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</si>
  <si>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</si>
  <si>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</si>
  <si>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</si>
  <si>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</si>
  <si>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</si>
  <si>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</si>
  <si>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</si>
  <si>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</si>
  <si>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</si>
  <si>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</si>
  <si>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</si>
  <si>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</si>
  <si>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</si>
  <si>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</si>
  <si>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</si>
  <si>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</si>
  <si>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</si>
  <si>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</si>
  <si>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</si>
  <si>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</si>
  <si>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</si>
  <si>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</si>
  <si>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</si>
  <si>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</si>
  <si>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</si>
  <si>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</si>
  <si>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</si>
  <si>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</si>
  <si>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</si>
  <si>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</si>
  <si>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</si>
  <si>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</si>
  <si>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</si>
  <si>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</si>
  <si>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</si>
  <si>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</si>
  <si>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</si>
  <si>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</si>
  <si>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</si>
  <si>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</si>
  <si>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</si>
  <si>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</si>
  <si>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</si>
  <si>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</si>
  <si>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</si>
  <si>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</si>
  <si>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</si>
  <si>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</si>
  <si>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</si>
  <si>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</si>
  <si>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</si>
  <si>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</si>
  <si>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</si>
  <si>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</si>
  <si>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</si>
  <si>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</si>
  <si>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</si>
  <si>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</si>
  <si>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</si>
  <si>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</si>
  <si>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</si>
  <si>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</si>
  <si>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</si>
  <si>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</si>
  <si>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</si>
  <si>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</si>
  <si>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</si>
  <si>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</si>
  <si>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</si>
  <si>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</si>
  <si>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</si>
  <si>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</si>
  <si>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</si>
  <si>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</si>
  <si>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</si>
  <si>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</si>
  <si>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</si>
  <si>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</si>
  <si>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</si>
  <si>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</si>
  <si>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</si>
  <si>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</si>
  <si>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</si>
  <si>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</si>
  <si>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</si>
  <si>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</si>
  <si>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</si>
  <si>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</si>
  <si>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</si>
  <si>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</si>
  <si>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</si>
  <si>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</si>
  <si>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</si>
  <si>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</si>
  <si>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</si>
  <si>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</si>
  <si>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</si>
  <si>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</si>
  <si>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</si>
  <si>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</si>
  <si>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</si>
  <si>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</si>
  <si>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</si>
  <si>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</si>
  <si>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</si>
  <si>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</si>
  <si>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</si>
  <si>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</si>
  <si>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</si>
  <si>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</si>
  <si>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</si>
  <si>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</si>
  <si>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</si>
  <si>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</si>
  <si>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</si>
  <si>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</si>
  <si>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</si>
  <si>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</si>
  <si>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</si>
  <si>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</si>
  <si>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</si>
  <si>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</si>
  <si>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</si>
  <si>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</si>
  <si>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</si>
  <si>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</si>
  <si>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</si>
  <si>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</si>
  <si>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</si>
  <si>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</si>
  <si>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</si>
  <si>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</si>
  <si>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</si>
  <si>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</si>
  <si>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</si>
  <si>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</si>
  <si>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</si>
  <si>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</si>
  <si>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</si>
  <si>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</si>
  <si>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</si>
  <si>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</si>
  <si>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</si>
  <si>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</si>
  <si>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</si>
  <si>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</si>
  <si>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</si>
  <si>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</si>
  <si>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</si>
  <si>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</si>
  <si>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</si>
  <si>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</si>
  <si>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</si>
  <si>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</si>
  <si>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</si>
  <si>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</si>
  <si>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</si>
  <si>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</si>
  <si>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</si>
  <si>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</si>
  <si>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</si>
  <si>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</si>
  <si>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</si>
  <si>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</si>
  <si>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</si>
  <si>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</si>
  <si>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</si>
  <si>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</si>
  <si>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</si>
  <si>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</si>
  <si>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</si>
  <si>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</si>
  <si>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</si>
  <si>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</si>
  <si>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</si>
  <si>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</si>
  <si>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</si>
  <si>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</si>
  <si>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</si>
  <si>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</si>
  <si>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</si>
  <si>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</si>
  <si>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</si>
  <si>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</si>
  <si>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</si>
  <si>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</si>
  <si>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</si>
  <si>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</si>
  <si>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</si>
  <si>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</si>
  <si>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</si>
  <si>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</si>
  <si>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</si>
  <si>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</si>
  <si>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</si>
  <si>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</si>
  <si>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</si>
  <si>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</si>
  <si>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</si>
  <si>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</si>
  <si>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</si>
  <si>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</si>
  <si>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</si>
  <si>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</si>
  <si>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</si>
  <si>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</si>
  <si>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</si>
  <si>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</si>
  <si>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</si>
  <si>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</si>
  <si>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</si>
  <si>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</si>
  <si>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</si>
  <si>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</si>
  <si>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</si>
  <si>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</si>
  <si>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</si>
  <si>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</si>
  <si>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</si>
  <si>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</si>
  <si>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</si>
  <si>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</si>
  <si>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</si>
  <si>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</si>
  <si>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</si>
  <si>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</si>
  <si>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</si>
  <si>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</si>
  <si>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</si>
  <si>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</si>
  <si>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</si>
  <si>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</si>
  <si>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</si>
  <si>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</si>
  <si>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</si>
  <si>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</si>
  <si>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</si>
  <si>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</si>
  <si>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</si>
  <si>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</si>
  <si>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</si>
  <si>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</si>
  <si>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</si>
  <si>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</si>
  <si>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</si>
  <si>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</si>
  <si>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</si>
  <si>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</si>
  <si>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</si>
  <si>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</si>
  <si>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</si>
  <si>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</si>
  <si>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</si>
  <si>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</si>
  <si>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</si>
  <si>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</si>
  <si>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</si>
  <si>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</si>
  <si>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</si>
  <si>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</si>
  <si>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</si>
  <si>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</si>
  <si>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</si>
  <si>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</si>
  <si>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</si>
  <si>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</si>
  <si>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</si>
  <si>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</si>
  <si>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</si>
  <si>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</si>
  <si>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</si>
  <si>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</si>
  <si>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</si>
  <si>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</si>
  <si>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</si>
  <si>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</si>
  <si>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</si>
  <si>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</si>
  <si>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</si>
  <si>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</si>
  <si>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</si>
  <si>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</si>
  <si>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</si>
  <si>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</si>
  <si>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</si>
  <si>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</si>
  <si>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</si>
  <si>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</si>
  <si>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</si>
  <si>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</si>
  <si>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</si>
  <si>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</si>
  <si>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</si>
  <si>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</si>
  <si>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</si>
  <si>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</si>
  <si>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</si>
  <si>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</si>
  <si>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</si>
  <si>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</si>
  <si>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</si>
  <si>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</si>
  <si>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</si>
  <si>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</si>
  <si>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</si>
  <si>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</si>
  <si>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</si>
  <si>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</si>
  <si>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</si>
  <si>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</si>
  <si>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</si>
  <si>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</si>
  <si>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</si>
  <si>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</si>
  <si>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</si>
  <si>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</si>
  <si>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</si>
  <si>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</si>
  <si>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</si>
  <si>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</si>
  <si>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</si>
  <si>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</si>
  <si>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</si>
  <si>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</si>
  <si>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</si>
  <si>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</si>
  <si>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</si>
  <si>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</si>
  <si>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</si>
  <si>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</si>
  <si>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</si>
  <si>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</si>
  <si>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</si>
  <si>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</si>
  <si>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</si>
  <si>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</si>
  <si>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</si>
  <si>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</si>
  <si>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</si>
  <si>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</si>
  <si>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</si>
  <si>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</si>
  <si>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</si>
  <si>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</si>
  <si>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</si>
  <si>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</si>
  <si>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</si>
  <si>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</si>
  <si>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</si>
  <si>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</si>
  <si>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</si>
  <si>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</si>
  <si>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</si>
  <si>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</si>
  <si>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</si>
  <si>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</si>
  <si>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</si>
  <si>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</si>
  <si>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</si>
  <si>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</si>
  <si>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</si>
  <si>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</si>
  <si>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</si>
  <si>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</si>
  <si>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</si>
  <si>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</si>
  <si>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</si>
  <si>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</si>
  <si>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</si>
  <si>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</si>
  <si>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</si>
  <si>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</si>
  <si>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</si>
  <si>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</si>
  <si>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</si>
  <si>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</si>
  <si>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</si>
  <si>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</si>
  <si>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</si>
  <si>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</si>
  <si>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</si>
  <si>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</si>
  <si>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</si>
  <si>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</si>
  <si>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</si>
  <si>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</si>
  <si>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</si>
  <si>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</si>
  <si>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</si>
  <si>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</si>
  <si>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</si>
  <si>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</si>
  <si>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</si>
  <si>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</si>
  <si>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</si>
  <si>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</si>
  <si>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</si>
  <si>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</si>
  <si>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</si>
  <si>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</si>
  <si>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</si>
  <si>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</si>
  <si>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</si>
  <si>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</si>
  <si>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</si>
  <si>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</si>
  <si>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</si>
  <si>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</si>
  <si>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</si>
  <si>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</si>
  <si>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</si>
  <si>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</si>
  <si>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</si>
  <si>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</si>
  <si>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</si>
  <si>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</si>
  <si>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</si>
  <si>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</si>
  <si>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</si>
  <si>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</si>
  <si>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</si>
  <si>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</si>
  <si>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</si>
  <si>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</si>
  <si>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</si>
  <si>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</si>
  <si>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</si>
  <si>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</si>
  <si>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</si>
  <si>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</si>
  <si>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</si>
  <si>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</si>
  <si>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</si>
  <si>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</si>
  <si>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</si>
  <si>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</si>
  <si>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</si>
  <si>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</si>
  <si>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</si>
  <si>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</si>
  <si>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</si>
  <si>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</si>
  <si>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</si>
  <si>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</si>
  <si>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</si>
  <si>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</si>
  <si>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</si>
  <si>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</si>
  <si>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</si>
  <si>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</si>
  <si>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</si>
  <si>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</si>
  <si>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</si>
  <si>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</si>
  <si>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</si>
  <si>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</si>
  <si>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</si>
  <si>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</si>
  <si>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</si>
  <si>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</si>
  <si>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</si>
  <si>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</si>
  <si>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</si>
  <si>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</si>
  <si>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</si>
  <si>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</si>
  <si>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</si>
  <si>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</si>
  <si>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</si>
  <si>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</si>
  <si>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</si>
  <si>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</si>
  <si>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</si>
  <si>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</si>
  <si>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</si>
  <si>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</si>
  <si>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</si>
  <si>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</si>
  <si>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</si>
  <si>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</si>
  <si>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</si>
  <si>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</si>
  <si>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</si>
  <si>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</si>
  <si>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</si>
  <si>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</si>
  <si>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</si>
  <si>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</si>
  <si>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</si>
  <si>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</si>
  <si>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</si>
  <si>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</si>
  <si>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</si>
  <si>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</si>
  <si>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</si>
  <si>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</si>
  <si>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</si>
  <si>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</si>
  <si>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</si>
  <si>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</si>
  <si>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</si>
  <si>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</si>
  <si>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</si>
  <si>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</si>
  <si>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</si>
  <si>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</si>
  <si>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</si>
  <si>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</si>
  <si>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</si>
  <si>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</si>
  <si>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</si>
  <si>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</si>
  <si>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</si>
  <si>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</si>
  <si>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</si>
  <si>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</si>
  <si>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</si>
  <si>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</si>
  <si>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</si>
  <si>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</si>
  <si>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</si>
  <si>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</si>
  <si>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</si>
  <si>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</si>
  <si>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</si>
  <si>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</si>
  <si>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</si>
  <si>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</si>
  <si>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</si>
  <si>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</si>
  <si>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</si>
  <si>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</si>
  <si>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</si>
  <si>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</si>
  <si>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</si>
  <si>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</si>
  <si>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</si>
  <si>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</si>
  <si>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</si>
  <si>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</si>
  <si>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</si>
  <si>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</si>
  <si>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</si>
  <si>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</si>
  <si>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</si>
  <si>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</si>
  <si>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</si>
  <si>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</si>
  <si>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</si>
  <si>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</si>
  <si>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</si>
  <si>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</si>
  <si>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</si>
  <si>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</si>
  <si>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</si>
  <si>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</si>
  <si>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</si>
  <si>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</si>
  <si>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</si>
  <si>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</si>
  <si>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</si>
  <si>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</si>
  <si>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</si>
  <si>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</si>
  <si>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</si>
  <si>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</si>
  <si>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</si>
  <si>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</si>
  <si>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</si>
  <si>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</si>
  <si>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</si>
  <si>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</si>
  <si>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</si>
  <si>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</si>
  <si>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</si>
  <si>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</si>
  <si>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</si>
  <si>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</si>
  <si>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</si>
  <si>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</si>
  <si>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</si>
  <si>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</si>
  <si>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</si>
  <si>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</si>
  <si>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</si>
  <si>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</si>
  <si>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</si>
  <si>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</si>
  <si>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</si>
  <si>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</si>
  <si>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</si>
  <si>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</si>
  <si>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</si>
  <si>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</si>
  <si>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</si>
  <si>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</si>
  <si>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</si>
  <si>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</si>
  <si>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</si>
  <si>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</si>
  <si>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</si>
  <si>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</si>
  <si>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</si>
  <si>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</si>
  <si>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</si>
  <si>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</si>
  <si>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</si>
  <si>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</si>
  <si>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</si>
  <si>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</si>
  <si>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</si>
  <si>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</si>
  <si>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</si>
  <si>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</si>
  <si>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</si>
  <si>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</si>
  <si>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</si>
  <si>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</si>
  <si>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</si>
  <si>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</si>
  <si>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</si>
  <si>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</si>
  <si>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</si>
  <si>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</si>
  <si>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</si>
  <si>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</si>
  <si>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</si>
  <si>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</si>
  <si>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</si>
  <si>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</si>
  <si>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</si>
  <si>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</si>
  <si>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</si>
  <si>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</si>
  <si>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</si>
  <si>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</si>
  <si>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</si>
  <si>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</si>
  <si>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</si>
  <si>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</si>
  <si>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</si>
  <si>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</si>
  <si>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</si>
  <si>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</si>
  <si>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</si>
  <si>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</si>
  <si>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</si>
  <si>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</si>
  <si>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</si>
  <si>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</si>
  <si>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</si>
  <si>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</si>
  <si>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</si>
  <si>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</si>
  <si>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</si>
  <si>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</si>
  <si>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</si>
  <si>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</si>
  <si>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</si>
  <si>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</si>
  <si>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</si>
  <si>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</si>
  <si>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</si>
  <si>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</si>
  <si>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</si>
  <si>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</si>
  <si>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</si>
  <si>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</si>
  <si>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</si>
  <si>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</si>
  <si>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</si>
  <si>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</si>
  <si>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</si>
  <si>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</si>
  <si>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</si>
  <si>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</si>
  <si>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</si>
  <si>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</si>
  <si>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</si>
  <si>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</si>
  <si>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</si>
  <si>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</si>
  <si>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</si>
  <si>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</si>
  <si>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</si>
  <si>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</si>
  <si>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</si>
  <si>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</si>
  <si>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</si>
  <si>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</si>
  <si>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</si>
  <si>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</si>
  <si>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</si>
  <si>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</si>
  <si>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</si>
  <si>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</si>
  <si>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</si>
  <si>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</si>
  <si>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</si>
  <si>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</si>
  <si>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</si>
  <si>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</si>
  <si>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</si>
  <si>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</si>
  <si>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</si>
  <si>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</si>
  <si>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</si>
  <si>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</si>
  <si>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</si>
  <si>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</si>
  <si>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</si>
  <si>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</si>
  <si>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</si>
  <si>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</si>
  <si>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</si>
  <si>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</si>
  <si>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</si>
  <si>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</si>
  <si>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</si>
  <si>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</si>
  <si>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</si>
  <si>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</si>
  <si>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</si>
  <si>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</si>
  <si>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</si>
  <si>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</si>
  <si>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</si>
  <si>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</si>
  <si>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</si>
  <si>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</si>
  <si>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</si>
  <si>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</si>
  <si>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</si>
  <si>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</si>
  <si>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</si>
  <si>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</si>
  <si>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</si>
  <si>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</si>
  <si>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</si>
  <si>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</si>
  <si>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</si>
  <si>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</si>
  <si>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</si>
  <si>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</si>
  <si>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</si>
  <si>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</si>
  <si>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</si>
  <si>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</si>
  <si>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</si>
  <si>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</si>
  <si>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</si>
  <si>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</si>
  <si>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</si>
  <si>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</si>
  <si>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</si>
  <si>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</si>
  <si>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</si>
  <si>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</si>
  <si>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</si>
  <si>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</si>
  <si>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</si>
  <si>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</si>
  <si>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</si>
  <si>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</si>
  <si>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</si>
  <si>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</si>
  <si>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</si>
  <si>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</si>
  <si>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</si>
  <si>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</si>
  <si>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</si>
  <si>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</si>
  <si>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</si>
  <si>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</si>
  <si>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</si>
  <si>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</si>
  <si>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</si>
  <si>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</si>
  <si>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</si>
  <si>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</si>
  <si>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</si>
  <si>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</si>
  <si>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</si>
  <si>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</si>
  <si>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</si>
  <si>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</si>
  <si>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</si>
  <si>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</si>
  <si>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</si>
  <si>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</si>
  <si>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</si>
  <si>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</si>
  <si>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</si>
  <si>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</si>
  <si>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</si>
  <si>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</si>
  <si>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</si>
  <si>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</si>
  <si>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</si>
  <si>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</si>
  <si>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</si>
  <si>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</si>
  <si>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</si>
  <si>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</si>
  <si>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</si>
  <si>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</si>
  <si>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</si>
  <si>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</si>
  <si>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</si>
  <si>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</si>
  <si>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</si>
  <si>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</si>
  <si>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</si>
  <si>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</si>
  <si>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</si>
  <si>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</si>
  <si>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</si>
  <si>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</si>
  <si>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</si>
  <si>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</si>
  <si>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</si>
  <si>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</si>
  <si>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</si>
  <si>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</si>
  <si>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</si>
  <si>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</si>
  <si>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</si>
  <si>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</si>
  <si>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</si>
  <si>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</si>
  <si>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</si>
  <si>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</si>
  <si>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</si>
  <si>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</si>
  <si>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</si>
  <si>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</si>
  <si>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</si>
  <si>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</si>
  <si>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</si>
  <si>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</si>
  <si>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</si>
  <si>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</si>
  <si>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</si>
  <si>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</si>
  <si>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</si>
  <si>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</si>
  <si>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</si>
  <si>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</si>
  <si>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</si>
  <si>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</si>
  <si>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</si>
  <si>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</si>
  <si>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</si>
  <si>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</si>
  <si>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</si>
  <si>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</si>
  <si>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</si>
  <si>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</si>
  <si>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</si>
  <si>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</si>
  <si>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</si>
  <si>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</si>
  <si>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</si>
  <si>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</si>
  <si>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</si>
  <si>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</si>
  <si>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</si>
  <si>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</si>
  <si>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</si>
  <si>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</si>
  <si>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</si>
  <si>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</si>
  <si>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</si>
  <si>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</si>
  <si>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</si>
  <si>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</si>
  <si>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</si>
  <si>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</si>
  <si>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</si>
  <si>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</si>
  <si>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</si>
  <si>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</si>
  <si>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</si>
  <si>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</si>
  <si>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</si>
  <si>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</si>
  <si>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</si>
  <si>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</si>
  <si>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</si>
  <si>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</si>
  <si>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</si>
  <si>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</si>
  <si>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</si>
  <si>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</si>
  <si>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</si>
  <si>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</si>
  <si>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</si>
  <si>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</si>
  <si>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</si>
  <si>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</si>
  <si>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</si>
  <si>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</si>
  <si>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</si>
  <si>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</si>
  <si>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</si>
  <si>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</si>
  <si>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</si>
  <si>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</si>
  <si>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</si>
  <si>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</si>
  <si>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</si>
  <si>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</si>
  <si>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</si>
  <si>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</si>
  <si>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</si>
  <si>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</si>
  <si>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</si>
  <si>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</si>
  <si>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</si>
  <si>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</si>
  <si>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</si>
  <si>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</si>
  <si>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</si>
  <si>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</si>
  <si>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</si>
  <si>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</si>
  <si>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</si>
  <si>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</si>
  <si>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</si>
  <si>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</si>
  <si>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</si>
  <si>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</si>
  <si>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</si>
  <si>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</si>
  <si>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</si>
  <si>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</si>
  <si>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</si>
  <si>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</si>
  <si>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</si>
  <si>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</si>
  <si>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</si>
  <si>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</si>
  <si>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</si>
  <si>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</si>
  <si>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</si>
  <si>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</si>
  <si>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</si>
  <si>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</si>
  <si>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</si>
  <si>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</si>
  <si>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</si>
  <si>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</si>
  <si>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</si>
  <si>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</si>
  <si>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</si>
  <si>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</si>
  <si>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</si>
  <si>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</si>
  <si>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</si>
  <si>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</si>
  <si>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</si>
  <si>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</si>
  <si>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</si>
  <si>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</si>
  <si>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</si>
  <si>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</si>
  <si>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</si>
  <si>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</si>
  <si>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</si>
  <si>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</si>
  <si>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</si>
  <si>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</si>
  <si>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</si>
  <si>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</si>
  <si>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</si>
  <si>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</si>
  <si>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</si>
  <si>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</si>
  <si>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</si>
  <si>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</si>
  <si>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</si>
  <si>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</si>
  <si>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</si>
  <si>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</si>
  <si>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</si>
  <si>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</si>
  <si>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</si>
  <si>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</si>
  <si>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</si>
  <si>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</si>
  <si>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</si>
  <si>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</si>
  <si>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</si>
  <si>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</si>
  <si>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</si>
  <si>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</si>
  <si>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</si>
  <si>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</si>
  <si>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</si>
  <si>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</si>
  <si>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</si>
  <si>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</si>
  <si>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</si>
  <si>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</si>
  <si>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</si>
  <si>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</si>
  <si>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</si>
  <si>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</si>
  <si>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</si>
  <si>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</si>
  <si>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</si>
  <si>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</si>
  <si>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</si>
  <si>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</si>
  <si>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</si>
  <si>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</si>
  <si>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</si>
  <si>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</si>
  <si>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</si>
  <si>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</si>
  <si>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</si>
  <si>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</si>
  <si>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</si>
  <si>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</si>
  <si>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</si>
  <si>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</si>
  <si>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</si>
  <si>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</si>
  <si>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</si>
  <si>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</si>
  <si>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</si>
  <si>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</si>
  <si>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</si>
  <si>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</si>
  <si>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</si>
  <si>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</si>
  <si>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</si>
  <si>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</si>
  <si>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</si>
  <si>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</si>
  <si>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</si>
  <si>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</si>
  <si>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</si>
  <si>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</si>
  <si>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</si>
  <si>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</si>
  <si>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</si>
  <si>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</si>
  <si>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</si>
  <si>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</si>
  <si>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</si>
  <si>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</si>
  <si>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</si>
  <si>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</si>
  <si>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</si>
  <si>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</si>
  <si>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</si>
  <si>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</si>
  <si>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</si>
  <si>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</si>
  <si>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</si>
  <si>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</si>
  <si>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</si>
  <si>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</si>
  <si>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</si>
  <si>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</si>
  <si>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</si>
  <si>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</si>
  <si>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</si>
  <si>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</si>
  <si>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</si>
  <si>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</si>
  <si>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</si>
  <si>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</si>
  <si>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</si>
  <si>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</si>
  <si>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</si>
  <si>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</si>
  <si>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</si>
  <si>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</si>
  <si>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</si>
  <si>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</si>
  <si>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</si>
  <si>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</si>
  <si>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</si>
  <si>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</si>
  <si>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</si>
  <si>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</si>
  <si>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</si>
  <si>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</si>
  <si>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</si>
  <si>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</si>
  <si>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</si>
  <si>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</si>
  <si>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</si>
  <si>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</si>
  <si>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</si>
  <si>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</si>
  <si>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</si>
  <si>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</si>
  <si>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</si>
  <si>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</si>
  <si>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</si>
  <si>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</si>
  <si>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</si>
  <si>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</si>
  <si>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</si>
  <si>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</si>
  <si>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</si>
  <si>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</si>
  <si>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</si>
  <si>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</si>
  <si>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</si>
  <si>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</si>
  <si>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</si>
  <si>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</si>
  <si>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</si>
  <si>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</si>
  <si>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</si>
  <si>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</si>
  <si>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</si>
  <si>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</si>
  <si>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</si>
  <si>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</si>
  <si>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</si>
  <si>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</si>
  <si>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</si>
  <si>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</si>
  <si>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</si>
  <si>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</si>
  <si>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</si>
  <si>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</si>
  <si>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</si>
  <si>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</si>
  <si>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</si>
  <si>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</si>
  <si>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</si>
  <si>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</si>
  <si>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</si>
  <si>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</si>
  <si>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</si>
  <si>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</si>
  <si>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</si>
  <si>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</si>
  <si>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</si>
  <si>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</si>
  <si>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</si>
  <si>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</si>
  <si>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</si>
  <si>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</si>
  <si>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</si>
  <si>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</si>
  <si>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</si>
  <si>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</si>
  <si>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</si>
  <si>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</si>
  <si>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</si>
  <si>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</si>
  <si>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</si>
  <si>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</si>
  <si>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</si>
  <si>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</si>
  <si>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</si>
  <si>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</si>
  <si>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</si>
  <si>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</si>
  <si>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</si>
  <si>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</si>
  <si>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</si>
  <si>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</si>
  <si>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</si>
  <si>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</si>
  <si>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</si>
  <si>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</si>
  <si>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</si>
  <si>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</si>
  <si>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</si>
  <si>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</si>
  <si>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</si>
  <si>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</si>
  <si>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</si>
  <si>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</si>
  <si>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</si>
  <si>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</si>
  <si>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</si>
  <si>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</si>
  <si>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</si>
  <si>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</si>
  <si>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</si>
  <si>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</si>
  <si>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</si>
  <si>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</si>
  <si>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</si>
  <si>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</si>
  <si>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</si>
  <si>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</si>
  <si>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</si>
  <si>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</si>
  <si>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</si>
  <si>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</si>
  <si>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</si>
  <si>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</si>
  <si>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</si>
  <si>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</si>
  <si>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</si>
  <si>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</si>
  <si>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</si>
  <si>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</si>
  <si>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</si>
  <si>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</si>
  <si>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</si>
  <si>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</si>
  <si>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</si>
  <si>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</si>
  <si>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</si>
  <si>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</si>
  <si>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</si>
  <si>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</si>
  <si>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</si>
  <si>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</si>
  <si>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</si>
  <si>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</si>
  <si>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</si>
  <si>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</si>
  <si>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</si>
  <si>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</si>
  <si>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</si>
  <si>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</si>
  <si>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</si>
  <si>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</si>
  <si>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</si>
  <si>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</si>
  <si>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</si>
  <si>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</si>
  <si>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</si>
  <si>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</si>
  <si>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</si>
  <si>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</si>
  <si>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</si>
  <si>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</si>
  <si>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</si>
  <si>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</si>
  <si>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</si>
  <si>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</si>
  <si>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</si>
  <si>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</si>
  <si>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</si>
  <si>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</si>
  <si>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</si>
  <si>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</si>
  <si>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</si>
  <si>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</si>
  <si>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</si>
  <si>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</si>
  <si>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</si>
  <si>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</si>
  <si>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</si>
  <si>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</si>
  <si>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</si>
  <si>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</si>
  <si>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</si>
  <si>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</si>
  <si>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</si>
  <si>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</si>
  <si>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</si>
  <si>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</si>
  <si>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</si>
  <si>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</si>
  <si>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</si>
  <si>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</si>
  <si>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</si>
  <si>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</si>
  <si>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</si>
  <si>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</si>
  <si>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</si>
  <si>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</si>
  <si>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</si>
  <si>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</si>
  <si>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</si>
  <si>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</si>
  <si>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</si>
  <si>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</si>
  <si>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</si>
  <si>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</si>
  <si>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</si>
  <si>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</si>
  <si>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</si>
  <si>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</si>
  <si>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</si>
  <si>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</si>
  <si>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</si>
  <si>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</si>
  <si>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</si>
  <si>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</si>
  <si>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</si>
  <si>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</si>
  <si>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</si>
  <si>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</si>
  <si>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</si>
  <si>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</si>
  <si>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</si>
  <si>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</si>
  <si>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</si>
  <si>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</si>
  <si>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</si>
  <si>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</si>
  <si>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</si>
  <si>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</si>
  <si>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</si>
  <si>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</si>
  <si>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</si>
  <si>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</si>
  <si>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</si>
  <si>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</si>
  <si>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</si>
  <si>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</si>
  <si>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</si>
  <si>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</si>
  <si>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</si>
  <si>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</si>
  <si>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</si>
  <si>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</si>
  <si>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</si>
  <si>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</si>
  <si>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</si>
  <si>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</si>
  <si>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</si>
  <si>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</si>
  <si>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</si>
  <si>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</si>
  <si>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</si>
  <si>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</si>
  <si>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</si>
  <si>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</si>
  <si>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</si>
  <si>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</si>
  <si>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</si>
  <si>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</si>
  <si>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</si>
  <si>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</si>
  <si>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</si>
  <si>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</si>
  <si>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</si>
  <si>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</si>
  <si>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</si>
  <si>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</si>
  <si>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</si>
  <si>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</si>
  <si>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</si>
  <si>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</si>
  <si>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</si>
  <si>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</si>
  <si>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</si>
  <si>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</si>
  <si>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</si>
  <si>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</si>
  <si>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</si>
  <si>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</si>
  <si>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</si>
  <si>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</si>
  <si>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</si>
  <si>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</si>
  <si>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</si>
  <si>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</si>
  <si>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</si>
  <si>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</si>
  <si>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</si>
  <si>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</si>
  <si>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</si>
  <si>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</si>
  <si>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</si>
  <si>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</si>
  <si>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</si>
  <si>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</si>
  <si>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</si>
  <si>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</si>
  <si>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</si>
  <si>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</si>
  <si>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</si>
  <si>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</si>
  <si>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</si>
  <si>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</si>
  <si>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</si>
  <si>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</si>
  <si>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</si>
  <si>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</si>
  <si>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</si>
  <si>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</si>
  <si>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</si>
  <si>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</si>
  <si>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</si>
  <si>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</si>
  <si>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</si>
  <si>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</si>
  <si>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</si>
  <si>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</si>
  <si>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</si>
  <si>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</si>
  <si>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</si>
  <si>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</si>
  <si>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</si>
  <si>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</si>
  <si>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</si>
  <si>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</si>
  <si>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</si>
  <si>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</si>
  <si>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</si>
  <si>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</si>
  <si>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</si>
  <si>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</si>
  <si>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</si>
  <si>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</si>
  <si>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</si>
  <si>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</si>
  <si>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</si>
  <si>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</si>
  <si>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</si>
  <si>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</si>
  <si>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</si>
  <si>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</si>
  <si>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</si>
  <si>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</si>
  <si>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</si>
  <si>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</si>
  <si>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</si>
  <si>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</si>
  <si>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</si>
  <si>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</si>
  <si>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</si>
  <si>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</si>
  <si>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</si>
  <si>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</si>
  <si>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</si>
  <si>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</si>
  <si>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</si>
  <si>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</si>
  <si>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</si>
  <si>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</si>
  <si>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</si>
  <si>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</si>
  <si>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</si>
  <si>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</si>
  <si>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</si>
  <si>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</si>
  <si>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</si>
  <si>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</si>
  <si>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</si>
  <si>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</si>
  <si>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</si>
  <si>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</si>
  <si>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</si>
  <si>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</si>
  <si>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</si>
  <si>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</si>
  <si>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</si>
  <si>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</si>
  <si>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</si>
  <si>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</si>
  <si>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</si>
  <si>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</si>
  <si>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</si>
  <si>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</si>
  <si>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</si>
  <si>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</si>
  <si>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</si>
  <si>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</si>
  <si>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</si>
  <si>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</si>
  <si>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</si>
  <si>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</si>
  <si>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</si>
  <si>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</si>
  <si>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</si>
  <si>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</si>
  <si>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</si>
  <si>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</si>
  <si>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</si>
  <si>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</si>
  <si>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</si>
  <si>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</si>
  <si>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</si>
  <si>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</si>
  <si>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</si>
  <si>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</si>
  <si>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</si>
  <si>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</si>
  <si>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</si>
  <si>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</si>
  <si>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</si>
  <si>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</si>
  <si>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</si>
  <si>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</si>
  <si>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</si>
  <si>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</si>
  <si>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</si>
  <si>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</si>
  <si>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</si>
  <si>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</si>
  <si>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</si>
  <si>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</si>
  <si>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</si>
  <si>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</si>
  <si>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</si>
  <si>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</si>
  <si>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</si>
  <si>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</si>
  <si>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</si>
  <si>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</si>
  <si>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</si>
  <si>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</si>
  <si>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</si>
  <si>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</si>
  <si>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</si>
  <si>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</si>
  <si>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</si>
  <si>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</si>
  <si>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</si>
  <si>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</si>
  <si>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</si>
  <si>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</si>
  <si>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</si>
  <si>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</si>
  <si>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</si>
  <si>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</si>
  <si>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</si>
  <si>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</si>
  <si>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</si>
  <si>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</si>
  <si>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</si>
  <si>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</si>
  <si>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</si>
  <si>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</si>
  <si>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</si>
  <si>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</si>
  <si>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</si>
  <si>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</si>
  <si>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</si>
  <si>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</si>
  <si>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</si>
  <si>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</si>
  <si>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</si>
  <si>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</si>
  <si>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</si>
  <si>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</si>
  <si>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</si>
  <si>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</si>
  <si>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</si>
  <si>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</si>
  <si>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</si>
  <si>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</si>
  <si>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</si>
  <si>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</si>
  <si>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</si>
  <si>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</si>
  <si>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</si>
  <si>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</si>
  <si>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</si>
  <si>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</si>
  <si>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</si>
  <si>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</si>
  <si>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</si>
  <si>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</si>
  <si>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</si>
  <si>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</si>
  <si>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</si>
  <si>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</si>
  <si>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</si>
  <si>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</si>
  <si>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</si>
  <si>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</si>
  <si>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</si>
  <si>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</si>
  <si>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</si>
  <si>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</si>
  <si>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</si>
  <si>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</si>
  <si>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</si>
  <si>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</si>
  <si>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</si>
  <si>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</si>
  <si>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</si>
  <si>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</si>
  <si>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</si>
  <si>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</si>
  <si>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</si>
  <si>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</si>
  <si>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</si>
  <si>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</si>
  <si>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</si>
  <si>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</si>
  <si>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</si>
  <si>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</si>
  <si>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</si>
  <si>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</si>
  <si>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</si>
  <si>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</si>
  <si>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</si>
  <si>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</si>
  <si>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</si>
  <si>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</si>
  <si>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</si>
  <si>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</si>
  <si>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</si>
  <si>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</si>
  <si>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</si>
  <si>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</si>
  <si>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</si>
  <si>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</si>
  <si>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</si>
  <si>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</si>
  <si>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</si>
  <si>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</si>
  <si>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</si>
  <si>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</si>
  <si>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</si>
  <si>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</si>
  <si>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</si>
  <si>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</si>
  <si>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</si>
  <si>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</si>
  <si>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</si>
  <si>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</si>
  <si>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</si>
  <si>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</si>
  <si>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</si>
  <si>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</si>
  <si>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</si>
  <si>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</si>
  <si>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</si>
  <si>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</si>
  <si>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</si>
  <si>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</si>
  <si>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</si>
  <si>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</si>
  <si>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</si>
  <si>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</si>
  <si>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</si>
  <si>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</si>
  <si>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</si>
  <si>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</si>
  <si>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</si>
  <si>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</si>
  <si>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</si>
  <si>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</si>
  <si>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</si>
  <si>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</si>
  <si>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</si>
  <si>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</si>
  <si>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</si>
  <si>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</si>
  <si>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</si>
  <si>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</si>
  <si>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</si>
  <si>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</si>
  <si>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</si>
  <si>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</si>
  <si>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</si>
  <si>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</si>
  <si>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</si>
  <si>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</si>
  <si>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</si>
  <si>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</si>
  <si>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</si>
  <si>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</si>
  <si>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</si>
  <si>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</si>
  <si>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</si>
  <si>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</si>
  <si>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</si>
  <si>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</si>
  <si>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</si>
  <si>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</si>
  <si>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</si>
  <si>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</si>
  <si>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</si>
  <si>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</si>
  <si>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</si>
  <si>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</si>
  <si>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</si>
  <si>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</si>
  <si>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</si>
  <si>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</si>
  <si>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</si>
  <si>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</si>
  <si>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</si>
  <si>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</si>
  <si>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</si>
  <si>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</si>
  <si>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</si>
  <si>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</si>
  <si>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</si>
  <si>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</si>
  <si>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</si>
  <si>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</si>
  <si>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</si>
  <si>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</si>
  <si>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</si>
  <si>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</si>
  <si>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</si>
  <si>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</si>
  <si>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</si>
  <si>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</si>
  <si>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</si>
  <si>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</si>
  <si>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</si>
  <si>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</si>
  <si>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</si>
  <si>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</si>
  <si>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</si>
  <si>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</si>
  <si>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</si>
  <si>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</si>
  <si>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</si>
  <si>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</si>
  <si>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</si>
  <si>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</si>
  <si>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</si>
  <si>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</si>
  <si>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</si>
  <si>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</si>
  <si>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</si>
  <si>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</si>
  <si>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</si>
  <si>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</si>
  <si>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</si>
  <si>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</si>
  <si>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</si>
  <si>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</si>
  <si>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</si>
  <si>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</si>
  <si>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</si>
  <si>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</si>
  <si>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</si>
  <si>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</si>
  <si>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</si>
  <si>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</si>
  <si>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</si>
  <si>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</si>
  <si>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</si>
  <si>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</si>
  <si>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</si>
  <si>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</si>
  <si>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</si>
  <si>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</si>
  <si>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</si>
  <si>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</si>
  <si>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</si>
  <si>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</si>
  <si>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</si>
  <si>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</si>
  <si>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</si>
  <si>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</si>
  <si>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</si>
  <si>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</si>
  <si>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</si>
  <si>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</si>
  <si>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</si>
  <si>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</si>
  <si>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</si>
  <si>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</si>
  <si>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</si>
  <si>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</si>
  <si>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</si>
  <si>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</si>
  <si>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</si>
  <si>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</si>
  <si>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</si>
  <si>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</si>
  <si>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</si>
  <si>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</si>
  <si>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</si>
  <si>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</si>
  <si>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</si>
  <si>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</si>
  <si>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</si>
  <si>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</si>
  <si>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</si>
  <si>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</si>
  <si>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</si>
  <si>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</si>
  <si>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</si>
  <si>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</si>
  <si>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</si>
  <si>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</si>
  <si>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</si>
  <si>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</si>
  <si>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</si>
  <si>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</si>
  <si>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</si>
  <si>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</si>
  <si>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</si>
  <si>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</si>
  <si>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</si>
  <si>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</si>
  <si>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</si>
  <si>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</si>
  <si>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</si>
  <si>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</si>
  <si>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</si>
  <si>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</si>
  <si>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</si>
  <si>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</si>
  <si>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</si>
  <si>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</si>
  <si>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</si>
  <si>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</si>
  <si>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</si>
  <si>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</si>
  <si>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</si>
  <si>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</si>
  <si>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</si>
  <si>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</si>
  <si>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</si>
  <si>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</si>
  <si>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</si>
  <si>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</si>
  <si>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</si>
  <si>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</si>
  <si>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</si>
  <si>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</si>
  <si>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</si>
  <si>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</si>
  <si>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</si>
  <si>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</si>
  <si>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</si>
  <si>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</si>
  <si>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</si>
  <si>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</si>
  <si>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</si>
  <si>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</si>
  <si>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</si>
  <si>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</si>
  <si>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</si>
  <si>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</si>
  <si>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</si>
  <si>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</si>
  <si>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</si>
  <si>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</si>
  <si>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</si>
  <si>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</si>
  <si>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</si>
  <si>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</si>
  <si>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</si>
  <si>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</si>
  <si>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</si>
  <si>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</si>
  <si>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</si>
  <si>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</si>
  <si>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</si>
  <si>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</si>
  <si>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</si>
  <si>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</si>
  <si>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</si>
  <si>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</si>
  <si>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</si>
  <si>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</si>
  <si>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</si>
  <si>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</si>
  <si>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</si>
  <si>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</si>
  <si>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</si>
  <si>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</si>
  <si>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</si>
  <si>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</si>
  <si>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</si>
  <si>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</si>
  <si>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</si>
  <si>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</si>
  <si>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</si>
  <si>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</si>
  <si>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</si>
  <si>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</si>
  <si>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</si>
  <si>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</si>
  <si>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</si>
  <si>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</si>
  <si>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</si>
  <si>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</si>
  <si>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</si>
  <si>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</si>
  <si>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</si>
  <si>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</si>
  <si>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</si>
  <si>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</si>
  <si>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</si>
  <si>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</si>
  <si>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</si>
  <si>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</si>
  <si>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</si>
  <si>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</si>
  <si>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</si>
  <si>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</si>
  <si>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</si>
  <si>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</si>
  <si>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</si>
  <si>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</si>
  <si>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</si>
  <si>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</si>
  <si>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</si>
  <si>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</si>
  <si>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</si>
  <si>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</si>
  <si>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</si>
  <si>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</si>
  <si>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</si>
  <si>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</si>
  <si>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</si>
  <si>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</si>
  <si>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</si>
  <si>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</si>
  <si>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</si>
  <si>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</si>
  <si>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</si>
  <si>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</si>
  <si>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</si>
  <si>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</si>
  <si>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</si>
  <si>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</si>
  <si>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</si>
  <si>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</si>
  <si>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</si>
  <si>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</si>
  <si>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</si>
  <si>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</si>
  <si>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</si>
  <si>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</si>
  <si>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</si>
  <si>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</si>
  <si>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</si>
  <si>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</si>
  <si>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</si>
  <si>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</si>
  <si>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</si>
  <si>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</si>
  <si>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</si>
  <si>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</si>
  <si>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</si>
  <si>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</si>
  <si>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</si>
  <si>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</si>
  <si>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</si>
  <si>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</si>
  <si>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</si>
  <si>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</si>
  <si>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</si>
  <si>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</si>
  <si>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</si>
  <si>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</si>
  <si>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</si>
  <si>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</si>
  <si>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</si>
  <si>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</si>
  <si>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</si>
  <si>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</si>
  <si>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</si>
  <si>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</si>
  <si>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</si>
  <si>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</si>
  <si>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</si>
  <si>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</si>
  <si>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</si>
  <si>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</si>
  <si>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</si>
  <si>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</si>
  <si>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</si>
  <si>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</si>
  <si>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</si>
  <si>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</si>
  <si>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</si>
  <si>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</si>
  <si>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</si>
  <si>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</si>
  <si>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</si>
  <si>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</si>
  <si>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</si>
  <si>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</si>
  <si>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</si>
  <si>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</si>
  <si>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</si>
  <si>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</si>
  <si>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</si>
  <si>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</si>
  <si>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</si>
  <si>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</si>
  <si>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</si>
  <si>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</si>
  <si>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</si>
  <si>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</si>
  <si>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</si>
  <si>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</si>
  <si>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</si>
  <si>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</si>
  <si>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</si>
  <si>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</si>
  <si>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</si>
  <si>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</si>
  <si>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</si>
  <si>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</si>
  <si>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</si>
  <si>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</si>
  <si>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</si>
  <si>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</si>
  <si>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</si>
  <si>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</si>
  <si>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</si>
  <si>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</si>
  <si>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</si>
  <si>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</si>
  <si>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</si>
  <si>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</si>
  <si>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</si>
  <si>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</si>
  <si>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</si>
  <si>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</si>
  <si>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</si>
  <si>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</si>
  <si>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</si>
  <si>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</si>
  <si>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</si>
  <si>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</si>
  <si>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</si>
  <si>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</si>
  <si>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</si>
  <si>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</si>
  <si>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</si>
  <si>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</si>
  <si>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</si>
  <si>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</si>
  <si>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</si>
  <si>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</si>
  <si>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</si>
  <si>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</si>
  <si>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</si>
  <si>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</si>
  <si>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</si>
  <si>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</si>
  <si>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</si>
  <si>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</si>
  <si>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</si>
  <si>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</si>
  <si>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</si>
  <si>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</si>
  <si>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</si>
  <si>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</si>
  <si>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</si>
  <si>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</si>
  <si>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</si>
  <si>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</si>
  <si>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</si>
  <si>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</si>
  <si>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</si>
  <si>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</si>
  <si>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</si>
  <si>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</si>
  <si>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</si>
  <si>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</si>
  <si>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</si>
  <si>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</si>
  <si>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</si>
  <si>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</si>
  <si>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</si>
  <si>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</si>
  <si>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</si>
  <si>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</si>
  <si>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</si>
  <si>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</si>
  <si>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</si>
  <si>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</si>
  <si>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</si>
  <si>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</si>
  <si>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</si>
  <si>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</si>
  <si>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</si>
  <si>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</si>
  <si>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</si>
  <si>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</si>
  <si>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</si>
  <si>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</si>
  <si>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</si>
  <si>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</si>
  <si>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</si>
  <si>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</si>
  <si>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</si>
  <si>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</si>
  <si>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</si>
  <si>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</si>
  <si>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</si>
  <si>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</si>
  <si>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</si>
  <si>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</si>
  <si>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</si>
  <si>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</si>
  <si>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</si>
  <si>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</si>
  <si>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</si>
  <si>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</si>
  <si>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</si>
  <si>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</si>
  <si>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</si>
  <si>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</si>
  <si>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</si>
  <si>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</si>
  <si>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</si>
  <si>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</si>
  <si>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</si>
  <si>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</si>
  <si>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</si>
  <si>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</si>
  <si>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</si>
  <si>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</si>
  <si>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</si>
  <si>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</si>
  <si>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</si>
  <si>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</si>
  <si>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</si>
  <si>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</si>
  <si>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</si>
  <si>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</si>
  <si>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</si>
  <si>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</si>
  <si>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</si>
  <si>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</si>
  <si>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</si>
  <si>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</si>
  <si>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</si>
  <si>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</si>
  <si>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</si>
  <si>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</si>
  <si>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</si>
  <si>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</si>
  <si>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</si>
  <si>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</si>
  <si>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</si>
  <si>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</si>
  <si>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</si>
  <si>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</si>
  <si>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</si>
  <si>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</si>
  <si>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</si>
  <si>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</si>
  <si>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</si>
  <si>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</si>
  <si>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</si>
  <si>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</si>
  <si>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</si>
  <si>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</si>
  <si>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</si>
  <si>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</si>
  <si>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</si>
  <si>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</si>
  <si>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</si>
  <si>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</si>
  <si>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</si>
  <si>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</si>
  <si>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</si>
  <si>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</si>
  <si>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</si>
  <si>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</si>
  <si>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</si>
  <si>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</si>
  <si>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</si>
  <si>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</si>
  <si>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</si>
  <si>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</si>
  <si>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</si>
  <si>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</si>
  <si>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</si>
  <si>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</si>
  <si>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</si>
  <si>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</si>
  <si>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</si>
  <si>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</si>
  <si>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</si>
  <si>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</si>
  <si>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</si>
  <si>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</si>
  <si>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</si>
  <si>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</si>
  <si>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</si>
  <si>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</si>
  <si>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</si>
  <si>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</si>
  <si>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</si>
  <si>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</si>
  <si>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</si>
  <si>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</si>
  <si>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</si>
  <si>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</si>
  <si>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</si>
  <si>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</si>
  <si>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</si>
  <si>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</si>
  <si>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</si>
  <si>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</si>
  <si>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</si>
  <si>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</si>
  <si>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</si>
  <si>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</si>
  <si>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</si>
  <si>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</si>
  <si>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</si>
  <si>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</si>
  <si>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</si>
  <si>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</si>
  <si>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</si>
  <si>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</si>
  <si>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</si>
  <si>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</si>
  <si>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</si>
  <si>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</si>
  <si>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</si>
  <si>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</si>
  <si>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</si>
  <si>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</si>
  <si>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</si>
  <si>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</si>
  <si>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</si>
  <si>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</si>
  <si>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</si>
  <si>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</si>
  <si>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</si>
  <si>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</si>
  <si>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</si>
  <si>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</si>
  <si>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</si>
  <si>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</si>
  <si>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</si>
  <si>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</si>
  <si>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</si>
  <si>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</si>
  <si>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</si>
  <si>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</si>
  <si>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</si>
  <si>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</si>
  <si>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</si>
  <si>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</si>
  <si>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</si>
  <si>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</si>
  <si>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</si>
  <si>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</si>
  <si>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</si>
  <si>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</si>
  <si>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</si>
  <si>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</si>
  <si>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</si>
  <si>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</si>
  <si>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</si>
  <si>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</si>
  <si>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</si>
  <si>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</si>
  <si>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</si>
  <si>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</si>
  <si>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</si>
  <si>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</si>
  <si>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</si>
  <si>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</si>
  <si>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</si>
  <si>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</si>
  <si>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</si>
  <si>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</si>
  <si>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</si>
  <si>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</si>
  <si>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</si>
  <si>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</si>
  <si>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</si>
  <si>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</si>
  <si>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</si>
  <si>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</si>
  <si>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</si>
  <si>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</si>
  <si>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</si>
  <si>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</si>
  <si>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</si>
  <si>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</si>
  <si>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</si>
  <si>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</si>
  <si>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</si>
  <si>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</si>
  <si>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</si>
  <si>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</si>
  <si>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</si>
  <si>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</si>
  <si>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</si>
  <si>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</si>
  <si>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</si>
  <si>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</si>
  <si>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</si>
  <si>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</si>
  <si>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</si>
  <si>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</si>
  <si>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</si>
  <si>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</si>
  <si>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</si>
  <si>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</si>
  <si>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</si>
  <si>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</si>
  <si>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</si>
  <si>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</si>
  <si>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</si>
  <si>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</si>
  <si>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</si>
  <si>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</si>
  <si>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</si>
  <si>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</si>
  <si>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</si>
  <si>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</si>
  <si>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</si>
  <si>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</si>
  <si>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</si>
  <si>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</si>
  <si>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</si>
  <si>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</si>
  <si>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</si>
  <si>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</si>
  <si>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</si>
  <si>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</si>
  <si>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</si>
  <si>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</si>
  <si>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</si>
  <si>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</si>
  <si>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</si>
  <si>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</si>
  <si>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</si>
  <si>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</si>
  <si>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</si>
  <si>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</si>
  <si>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</si>
  <si>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</si>
  <si>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</si>
  <si>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</si>
  <si>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</si>
  <si>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</si>
  <si>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</si>
  <si>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</si>
  <si>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</si>
  <si>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</si>
  <si>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</si>
  <si>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</si>
  <si>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</si>
  <si>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</si>
  <si>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</si>
  <si>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</si>
  <si>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</si>
  <si>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</si>
  <si>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</si>
  <si>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</si>
  <si>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</si>
  <si>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</si>
  <si>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</si>
  <si>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</si>
  <si>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</si>
  <si>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</si>
  <si>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</si>
  <si>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</si>
  <si>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</si>
  <si>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</si>
  <si>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</si>
  <si>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</si>
  <si>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</si>
  <si>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</si>
  <si>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</si>
  <si>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</si>
  <si>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</si>
  <si>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</si>
  <si>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</si>
  <si>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</si>
  <si>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</si>
  <si>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</si>
  <si>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</si>
  <si>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</si>
  <si>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</si>
  <si>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</si>
  <si>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</si>
  <si>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</si>
  <si>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</si>
  <si>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</si>
  <si>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</si>
  <si>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</si>
  <si>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</si>
  <si>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</si>
  <si>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</si>
  <si>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</si>
  <si>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</si>
  <si>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</si>
  <si>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</si>
  <si>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</si>
  <si>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</si>
  <si>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</si>
  <si>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</si>
  <si>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</si>
  <si>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</si>
  <si>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</si>
  <si>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</si>
  <si>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</si>
  <si>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</si>
  <si>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</si>
  <si>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</si>
  <si>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</si>
  <si>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</si>
  <si>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</si>
  <si>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</si>
  <si>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</si>
  <si>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</si>
  <si>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</si>
  <si>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</si>
  <si>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</si>
  <si>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</si>
  <si>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</si>
  <si>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</si>
  <si>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</si>
  <si>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</si>
  <si>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</si>
  <si>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</si>
  <si>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</si>
  <si>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</si>
  <si>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</si>
  <si>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</si>
  <si>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</si>
  <si>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</si>
  <si>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</si>
  <si>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</si>
  <si>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</si>
  <si>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</si>
  <si>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</si>
  <si>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</si>
  <si>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</si>
  <si>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</si>
  <si>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</si>
  <si>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</si>
  <si>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</si>
  <si>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</si>
  <si>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</si>
  <si>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</si>
  <si>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</si>
  <si>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</si>
  <si>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</si>
  <si>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</si>
  <si>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</si>
  <si>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</si>
  <si>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</si>
  <si>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</si>
  <si>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</si>
  <si>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</si>
  <si>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</si>
  <si>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</si>
  <si>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</si>
  <si>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</si>
  <si>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</si>
  <si>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</si>
  <si>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</si>
  <si>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</si>
  <si>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</si>
  <si>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</si>
  <si>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</si>
  <si>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</si>
  <si>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</si>
  <si>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</si>
  <si>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</si>
  <si>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</si>
  <si>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</si>
  <si>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</si>
  <si>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</si>
  <si>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</si>
  <si>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</si>
  <si>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</si>
  <si>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</si>
  <si>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</si>
  <si>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</si>
  <si>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</si>
  <si>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</si>
  <si>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</si>
  <si>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</si>
  <si>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</si>
  <si>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</si>
  <si>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</si>
  <si>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</si>
  <si>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</si>
  <si>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</si>
  <si>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</si>
  <si>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</si>
  <si>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</si>
  <si>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</si>
  <si>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</si>
  <si>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</si>
  <si>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</si>
  <si>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</si>
  <si>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</si>
  <si>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</si>
  <si>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</si>
  <si>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</si>
  <si>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</si>
  <si>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</si>
  <si>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</si>
  <si>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</si>
  <si>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</si>
  <si>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</si>
  <si>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</si>
  <si>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</si>
  <si>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</si>
  <si>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</si>
  <si>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</si>
  <si>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</si>
  <si>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</si>
  <si>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</si>
  <si>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</si>
  <si>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</si>
  <si>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</si>
  <si>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</si>
  <si>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</si>
  <si>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</si>
  <si>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</si>
  <si>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</si>
  <si>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</si>
  <si>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</si>
  <si>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</si>
  <si>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</si>
  <si>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</si>
  <si>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</si>
  <si>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</si>
  <si>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</si>
  <si>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</si>
  <si>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</si>
  <si>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</si>
  <si>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</si>
  <si>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</si>
  <si>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</si>
  <si>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</si>
  <si>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</si>
  <si>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</si>
  <si>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</si>
  <si>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</si>
  <si>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</si>
  <si>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</si>
  <si>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</si>
  <si>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</si>
  <si>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</si>
  <si>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</si>
  <si>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</si>
  <si>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</si>
  <si>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</si>
  <si>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</si>
  <si>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</si>
  <si>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</si>
  <si>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</si>
  <si>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</si>
  <si>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</si>
  <si>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</si>
  <si>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</si>
  <si>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</si>
  <si>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</si>
  <si>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</si>
  <si>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</si>
  <si>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</si>
  <si>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</si>
  <si>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</si>
  <si>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</si>
  <si>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</si>
  <si>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</si>
  <si>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</si>
  <si>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</si>
  <si>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</si>
  <si>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</si>
  <si>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</si>
  <si>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</si>
  <si>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</si>
  <si>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</si>
  <si>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</si>
  <si>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</si>
  <si>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</si>
  <si>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</si>
  <si>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</si>
  <si>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</si>
  <si>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</si>
  <si>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</si>
  <si>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</si>
  <si>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</si>
  <si>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</si>
  <si>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</si>
  <si>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</si>
  <si>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</si>
  <si>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</si>
  <si>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</si>
  <si>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</si>
  <si>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</si>
  <si>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</si>
  <si>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</si>
  <si>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</si>
  <si>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</si>
  <si>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</si>
  <si>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</si>
  <si>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</si>
  <si>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</si>
  <si>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</si>
  <si>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</si>
  <si>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</si>
  <si>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</si>
  <si>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</si>
  <si>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</si>
  <si>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</si>
  <si>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</si>
  <si>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</si>
  <si>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</si>
  <si>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</si>
  <si>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</si>
  <si>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</si>
  <si>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</si>
  <si>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</si>
  <si>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</si>
  <si>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</si>
  <si>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</si>
  <si>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</si>
  <si>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</si>
  <si>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</si>
  <si>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</si>
  <si>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</si>
  <si>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</si>
  <si>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</si>
  <si>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</si>
  <si>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</si>
  <si>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</si>
  <si>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</si>
  <si>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</si>
  <si>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</si>
  <si>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</si>
  <si>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</si>
  <si>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</si>
  <si>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</si>
  <si>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</si>
  <si>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</si>
  <si>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</si>
  <si>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</si>
  <si>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</si>
  <si>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</si>
  <si>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</si>
  <si>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</si>
  <si>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</si>
  <si>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</si>
  <si>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</si>
  <si>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</si>
  <si>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</si>
  <si>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</si>
  <si>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</si>
  <si>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</si>
  <si>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</si>
  <si>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</si>
  <si>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</si>
  <si>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</si>
  <si>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</si>
  <si>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</si>
  <si>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</si>
  <si>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</si>
  <si>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</si>
  <si>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</si>
  <si>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</si>
  <si>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</si>
  <si>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</si>
  <si>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</si>
  <si>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</si>
  <si>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</si>
  <si>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</si>
  <si>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</si>
  <si>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</si>
  <si>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</si>
  <si>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</si>
  <si>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</si>
  <si>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</si>
  <si>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</si>
  <si>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</si>
  <si>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</si>
  <si>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</si>
  <si>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</si>
  <si>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</si>
  <si>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</si>
  <si>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</si>
  <si>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</si>
  <si>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</si>
  <si>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</si>
  <si>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</si>
  <si>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</si>
  <si>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</si>
  <si>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</si>
  <si>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</si>
  <si>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</si>
  <si>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</si>
  <si>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</si>
  <si>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</si>
  <si>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</si>
  <si>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</si>
  <si>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</si>
  <si>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</si>
  <si>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</si>
  <si>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</si>
  <si>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</si>
  <si>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</si>
  <si>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</si>
  <si>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</si>
  <si>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</si>
  <si>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</si>
  <si>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</si>
  <si>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</si>
  <si>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</si>
  <si>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</si>
  <si>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</si>
  <si>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</si>
  <si>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</si>
  <si>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</si>
  <si>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</si>
  <si>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</si>
  <si>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</si>
  <si>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</si>
  <si>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</si>
  <si>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</si>
  <si>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</si>
  <si>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</si>
  <si>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</si>
  <si>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</si>
  <si>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</si>
  <si>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</si>
  <si>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</si>
  <si>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</si>
  <si>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</si>
  <si>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</si>
  <si>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</si>
  <si>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</si>
  <si>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</si>
  <si>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</si>
  <si>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</si>
  <si>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</si>
  <si>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</si>
  <si>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</si>
  <si>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</si>
  <si>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</si>
  <si>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</si>
  <si>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</si>
  <si>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</si>
  <si>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</si>
  <si>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</si>
  <si>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</si>
  <si>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</si>
  <si>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</si>
  <si>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</si>
  <si>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</si>
  <si>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</si>
  <si>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</si>
  <si>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</si>
  <si>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</si>
  <si>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</si>
  <si>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</si>
  <si>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</si>
  <si>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</si>
  <si>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</si>
  <si>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</si>
  <si>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</si>
  <si>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</si>
  <si>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</si>
  <si>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</si>
  <si>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</si>
  <si>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</si>
  <si>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</si>
  <si>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</si>
  <si>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</si>
  <si>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</si>
  <si>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</si>
  <si>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</si>
  <si>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</si>
  <si>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</si>
  <si>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</si>
  <si>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</si>
  <si>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</si>
  <si>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</si>
  <si>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</si>
  <si>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</si>
  <si>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</si>
  <si>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</si>
  <si>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</si>
  <si>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</si>
  <si>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</si>
  <si>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</si>
  <si>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</si>
  <si>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</si>
  <si>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</si>
  <si>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</si>
  <si>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</si>
  <si>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</si>
  <si>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</si>
  <si>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</si>
  <si>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</si>
  <si>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</si>
  <si>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</si>
  <si>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</si>
  <si>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</si>
  <si>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</si>
  <si>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</si>
  <si>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</si>
  <si>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</si>
  <si>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</si>
  <si>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</si>
  <si>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</si>
  <si>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</si>
  <si>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</si>
  <si>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</si>
  <si>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</si>
  <si>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</si>
  <si>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</si>
  <si>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</si>
  <si>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</si>
  <si>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</si>
  <si>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</si>
  <si>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</si>
  <si>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</si>
  <si>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</si>
  <si>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</si>
  <si>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</si>
  <si>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</si>
  <si>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</si>
  <si>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</si>
  <si>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</si>
  <si>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</si>
  <si>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</si>
  <si>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</si>
  <si>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</si>
  <si>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</si>
  <si>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</si>
  <si>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</si>
  <si>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</si>
  <si>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</si>
  <si>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</si>
  <si>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</si>
  <si>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</si>
  <si>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</si>
  <si>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</si>
  <si>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</si>
  <si>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</si>
  <si>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</si>
  <si>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</si>
  <si>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</si>
  <si>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</si>
  <si>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</si>
  <si>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</si>
  <si>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</si>
  <si>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</si>
  <si>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</si>
  <si>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</si>
  <si>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</si>
  <si>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</si>
  <si>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</si>
  <si>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</si>
  <si>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</si>
  <si>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</si>
  <si>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</si>
  <si>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</si>
  <si>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</si>
  <si>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</si>
  <si>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</si>
  <si>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</si>
  <si>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</si>
  <si>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</si>
  <si>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</si>
  <si>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</si>
  <si>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</si>
  <si>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</si>
  <si>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</si>
  <si>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</si>
  <si>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</si>
  <si>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</si>
  <si>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</si>
  <si>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</si>
  <si>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</si>
  <si>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</si>
  <si>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</si>
  <si>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</si>
  <si>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</si>
  <si>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</si>
  <si>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</si>
  <si>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</si>
  <si>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</si>
  <si>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</si>
  <si>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</si>
  <si>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</si>
  <si>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</si>
  <si>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</si>
  <si>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</si>
  <si>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</si>
  <si>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</si>
  <si>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</si>
  <si>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</si>
  <si>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</si>
  <si>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</si>
  <si>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</si>
  <si>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</si>
  <si>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</si>
  <si>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</si>
  <si>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</si>
  <si>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</si>
  <si>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</si>
  <si>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</si>
  <si>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</si>
  <si>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</si>
  <si>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</si>
  <si>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</si>
  <si>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</si>
  <si>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</si>
  <si>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</si>
  <si>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</si>
  <si>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</si>
  <si>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</si>
  <si>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</si>
  <si>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</si>
  <si>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</si>
  <si>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</si>
  <si>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</si>
  <si>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</si>
  <si>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</si>
  <si>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</si>
  <si>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</si>
  <si>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</si>
  <si>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</si>
  <si>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</si>
  <si>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</si>
  <si>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</si>
  <si>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</si>
  <si>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</si>
  <si>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</si>
  <si>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</si>
  <si>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</si>
  <si>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</si>
  <si>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</si>
  <si>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</si>
  <si>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</si>
  <si>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</si>
  <si>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</si>
  <si>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</si>
  <si>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</si>
  <si>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</si>
  <si>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</si>
  <si>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</si>
  <si>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</si>
  <si>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</si>
  <si>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</si>
  <si>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</si>
  <si>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</si>
  <si>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</si>
  <si>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</si>
  <si>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</si>
  <si>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</si>
  <si>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</si>
  <si>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</si>
  <si>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</si>
  <si>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</si>
  <si>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</si>
  <si>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</si>
  <si>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</si>
  <si>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</si>
  <si>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</si>
  <si>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</si>
  <si>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</si>
  <si>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</si>
  <si>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</si>
  <si>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</si>
  <si>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</si>
  <si>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</si>
  <si>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</si>
  <si>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</si>
  <si>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</si>
  <si>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</si>
  <si>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</si>
  <si>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</si>
  <si>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</si>
  <si>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</si>
  <si>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</si>
  <si>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</si>
  <si>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</si>
  <si>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</si>
  <si>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</si>
  <si>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</si>
  <si>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</si>
  <si>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</si>
  <si>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</si>
  <si>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</si>
  <si>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</si>
  <si>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</si>
  <si>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</si>
  <si>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</si>
  <si>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</si>
  <si>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</si>
  <si>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</si>
  <si>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</si>
  <si>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</si>
  <si>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</si>
  <si>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</si>
  <si>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</si>
  <si>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</si>
  <si>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</si>
  <si>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</si>
  <si>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</si>
  <si>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</si>
  <si>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</si>
  <si>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</si>
  <si>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</si>
  <si>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</si>
  <si>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</si>
  <si>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</si>
  <si>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</si>
  <si>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</si>
  <si>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</si>
  <si>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</si>
  <si>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</si>
  <si>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</si>
  <si>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</si>
  <si>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</si>
  <si>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</si>
  <si>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</si>
  <si>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</si>
  <si>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</si>
  <si>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</si>
  <si>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</si>
  <si>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</si>
  <si>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</si>
  <si>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</si>
  <si>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</si>
  <si>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</si>
  <si>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</si>
  <si>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</si>
  <si>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</si>
  <si>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</si>
  <si>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</si>
  <si>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</si>
  <si>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</si>
  <si>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</si>
  <si>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</si>
  <si>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</si>
  <si>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</si>
  <si>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</si>
  <si>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</si>
  <si>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</si>
  <si>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</si>
  <si>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</si>
  <si>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</si>
  <si>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</si>
  <si>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</si>
  <si>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</si>
  <si>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</si>
  <si>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</si>
  <si>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</si>
  <si>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</si>
  <si>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</si>
  <si>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</si>
  <si>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</si>
  <si>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</si>
  <si>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</si>
  <si>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</si>
  <si>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</si>
  <si>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</si>
  <si>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</si>
  <si>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</si>
  <si>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</si>
  <si>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</si>
  <si>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</si>
  <si>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</si>
  <si>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</si>
  <si>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</si>
  <si>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</si>
  <si>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</si>
  <si>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</si>
  <si>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</si>
  <si>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</si>
  <si>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</si>
  <si>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</si>
  <si>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</si>
  <si>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</si>
  <si>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</si>
  <si>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</si>
  <si>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</si>
  <si>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</si>
  <si>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</si>
  <si>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</si>
  <si>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</si>
  <si>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</si>
  <si>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</si>
  <si>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</si>
  <si>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</si>
  <si>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</si>
  <si>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</si>
  <si>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</si>
  <si>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</si>
  <si>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</si>
  <si>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</si>
  <si>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</si>
  <si>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</si>
  <si>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</si>
  <si>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</si>
  <si>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</si>
  <si>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</si>
  <si>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</si>
  <si>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</si>
  <si>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</si>
  <si>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</si>
  <si>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</si>
  <si>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</si>
  <si>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</si>
  <si>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</si>
  <si>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</si>
  <si>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</si>
  <si>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</si>
  <si>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</si>
  <si>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</si>
  <si>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</si>
  <si>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</si>
  <si>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</si>
  <si>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</si>
  <si>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</si>
  <si>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</si>
  <si>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</si>
  <si>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</si>
  <si>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</si>
  <si>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</si>
  <si>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</si>
  <si>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</si>
  <si>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</si>
  <si>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</si>
  <si>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</si>
  <si>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</si>
  <si>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</si>
  <si>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</si>
  <si>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</si>
  <si>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</si>
  <si>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</si>
  <si>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</si>
  <si>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</si>
  <si>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</si>
  <si>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</si>
  <si>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</si>
  <si>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</si>
  <si>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</si>
  <si>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</si>
  <si>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</si>
  <si>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</si>
  <si>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</si>
  <si>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</si>
  <si>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</si>
  <si>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</si>
  <si>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</si>
  <si>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</si>
  <si>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</si>
  <si>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</si>
  <si>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</si>
  <si>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</si>
  <si>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</si>
  <si>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</si>
  <si>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</si>
  <si>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</si>
  <si>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</si>
  <si>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</si>
  <si>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</si>
  <si>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</si>
  <si>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</si>
  <si>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</si>
  <si>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</si>
  <si>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</si>
  <si>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</si>
  <si>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</si>
  <si>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</si>
  <si>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</si>
  <si>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</si>
  <si>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</si>
  <si>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</si>
  <si>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</si>
  <si>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</si>
  <si>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</si>
  <si>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</si>
  <si>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</si>
  <si>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</si>
  <si>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</si>
  <si>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</si>
  <si>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</si>
  <si>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</si>
  <si>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</si>
  <si>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</si>
  <si>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</si>
  <si>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</si>
  <si>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</si>
  <si>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</si>
  <si>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</si>
  <si>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</si>
  <si>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</si>
  <si>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</si>
  <si>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</si>
  <si>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</si>
  <si>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</si>
  <si>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</si>
  <si>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</si>
  <si>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</si>
  <si>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</si>
  <si>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</si>
  <si>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</si>
  <si>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</si>
  <si>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</si>
  <si>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</si>
  <si>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</si>
  <si>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</si>
  <si>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</si>
  <si>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</si>
  <si>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</si>
  <si>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</si>
  <si>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</si>
  <si>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</si>
  <si>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</si>
  <si>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</si>
  <si>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</si>
  <si>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</si>
  <si>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</si>
  <si>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</si>
  <si>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</si>
  <si>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</si>
  <si>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</si>
  <si>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</si>
  <si>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</si>
  <si>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</si>
  <si>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</si>
  <si>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</si>
  <si>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</si>
  <si>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</si>
  <si>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</si>
  <si>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</si>
  <si>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</si>
  <si>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</si>
  <si>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</si>
  <si>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</si>
  <si>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</si>
  <si>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</si>
  <si>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</si>
  <si>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</si>
  <si>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</si>
  <si>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</si>
  <si>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</si>
  <si>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</si>
  <si>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</si>
  <si>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</si>
  <si>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</si>
  <si>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</si>
  <si>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</si>
  <si>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</si>
  <si>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</si>
  <si>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</si>
  <si>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</si>
  <si>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</si>
  <si>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</si>
  <si>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</si>
  <si>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</si>
  <si>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</si>
  <si>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</si>
  <si>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</si>
  <si>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</si>
  <si>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</si>
  <si>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</si>
  <si>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</si>
  <si>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</si>
  <si>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</si>
  <si>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</si>
  <si>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</si>
  <si>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</si>
  <si>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</si>
  <si>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</si>
  <si>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</si>
  <si>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</si>
  <si>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</si>
  <si>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</si>
  <si>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</si>
  <si>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</si>
  <si>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</si>
  <si>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</si>
  <si>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</si>
  <si>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</si>
  <si>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</si>
  <si>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</si>
  <si>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</si>
  <si>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</si>
  <si>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</si>
  <si>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</si>
  <si>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</si>
  <si>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</si>
  <si>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</si>
  <si>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</si>
  <si>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</si>
  <si>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</si>
  <si>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</si>
  <si>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</si>
  <si>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</si>
  <si>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</si>
  <si>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</si>
  <si>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</si>
  <si>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</si>
  <si>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</si>
  <si>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</si>
  <si>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</si>
  <si>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</si>
  <si>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</si>
  <si>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</si>
  <si>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</si>
  <si>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</si>
  <si>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</si>
  <si>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</si>
  <si>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</si>
  <si>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</si>
  <si>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</si>
  <si>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</si>
  <si>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</si>
  <si>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</si>
  <si>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</si>
  <si>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</si>
  <si>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</si>
  <si>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</si>
  <si>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</si>
  <si>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</si>
  <si>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</si>
  <si>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</si>
  <si>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</si>
  <si>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</si>
  <si>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</si>
  <si>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</si>
  <si>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</si>
  <si>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</si>
  <si>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</si>
  <si>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</si>
  <si>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</si>
  <si>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</si>
  <si>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</si>
  <si>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</si>
  <si>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</si>
  <si>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</si>
  <si>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</si>
  <si>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</si>
  <si>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</si>
  <si>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</si>
  <si>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</si>
  <si>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</si>
  <si>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</si>
  <si>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</si>
  <si>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</si>
  <si>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</si>
  <si>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</si>
  <si>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</si>
  <si>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</si>
  <si>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</si>
  <si>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</si>
  <si>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</si>
  <si>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</si>
  <si>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</si>
  <si>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</si>
  <si>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</si>
  <si>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</si>
  <si>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</si>
  <si>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</si>
  <si>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</si>
  <si>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</si>
  <si>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</si>
  <si>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</si>
  <si>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</si>
  <si>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</si>
  <si>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</si>
  <si>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</si>
  <si>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</si>
  <si>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</si>
  <si>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</si>
  <si>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</si>
  <si>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</si>
  <si>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</si>
  <si>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</si>
  <si>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</si>
  <si>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</si>
  <si>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</si>
  <si>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</si>
  <si>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</si>
  <si>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</si>
  <si>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</si>
  <si>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</si>
  <si>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</si>
  <si>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</si>
  <si>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</si>
  <si>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</si>
  <si>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</si>
  <si>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</si>
  <si>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</si>
  <si>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</si>
  <si>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</si>
  <si>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</si>
  <si>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</si>
  <si>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</si>
  <si>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</si>
  <si>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</si>
  <si>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</si>
  <si>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</si>
  <si>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</si>
  <si>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</si>
  <si>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</si>
  <si>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</si>
  <si>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</si>
  <si>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</si>
  <si>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</si>
  <si>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</si>
  <si>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</si>
  <si>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</si>
  <si>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</si>
  <si>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</si>
  <si>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</si>
  <si>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</si>
  <si>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</si>
  <si>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</si>
  <si>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</si>
  <si>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</si>
  <si>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</si>
  <si>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</si>
  <si>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</si>
  <si>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</si>
  <si>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</si>
  <si>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</si>
  <si>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</si>
  <si>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</si>
  <si>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</si>
  <si>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</si>
  <si>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</si>
  <si>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</si>
  <si>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</si>
  <si>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</si>
  <si>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</si>
  <si>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</si>
  <si>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</si>
  <si>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</si>
  <si>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</si>
  <si>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</si>
  <si>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</si>
  <si>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</si>
  <si>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</si>
  <si>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</si>
  <si>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</si>
  <si>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</si>
  <si>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</si>
  <si>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</si>
  <si>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</si>
  <si>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</si>
  <si>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</si>
  <si>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</si>
  <si>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</si>
  <si>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</si>
  <si>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</si>
  <si>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</si>
  <si>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</si>
  <si>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</si>
  <si>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</si>
  <si>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</si>
  <si>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</si>
  <si>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</si>
  <si>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</si>
  <si>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</si>
  <si>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</si>
  <si>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</si>
  <si>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</si>
  <si>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</si>
  <si>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</si>
  <si>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</si>
  <si>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</si>
  <si>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</si>
  <si>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</si>
  <si>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</si>
  <si>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</si>
  <si>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</si>
  <si>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</si>
  <si>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</si>
  <si>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</si>
  <si>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</si>
  <si>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</si>
  <si>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</si>
  <si>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</si>
  <si>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</si>
  <si>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</si>
  <si>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</si>
  <si>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</si>
  <si>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</si>
  <si>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</si>
  <si>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</si>
  <si>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</si>
  <si>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</si>
  <si>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</si>
  <si>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</si>
  <si>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</si>
  <si>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</si>
  <si>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</si>
  <si>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</si>
  <si>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</si>
  <si>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</si>
  <si>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</si>
  <si>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</si>
  <si>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</si>
  <si>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</si>
  <si>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</si>
  <si>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</si>
  <si>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</si>
  <si>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</si>
  <si>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</si>
  <si>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</si>
  <si>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</si>
  <si>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</si>
  <si>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</si>
  <si>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</si>
  <si>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</si>
  <si>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</si>
  <si>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</si>
  <si>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</si>
  <si>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</si>
  <si>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</si>
  <si>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</si>
  <si>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</si>
  <si>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</si>
  <si>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</si>
  <si>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</si>
  <si>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</si>
  <si>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</si>
  <si>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</si>
  <si>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</si>
  <si>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</si>
  <si>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</si>
  <si>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</si>
  <si>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</si>
  <si>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</si>
  <si>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</si>
  <si>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</si>
  <si>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</si>
  <si>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</si>
  <si>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</si>
  <si>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</si>
  <si>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</si>
  <si>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</si>
  <si>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</si>
  <si>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</si>
  <si>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</si>
  <si>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</si>
  <si>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</si>
  <si>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</si>
  <si>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</si>
  <si>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</si>
  <si>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</si>
  <si>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</si>
  <si>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</si>
  <si>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</si>
  <si>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</si>
  <si>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</si>
  <si>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</si>
  <si>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</si>
  <si>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</si>
  <si>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</si>
  <si>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</si>
  <si>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</si>
  <si>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</si>
  <si>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</si>
  <si>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</si>
  <si>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</si>
  <si>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</si>
  <si>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</si>
  <si>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</si>
  <si>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</si>
  <si>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</si>
  <si>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</si>
  <si>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</si>
  <si>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</si>
  <si>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</si>
  <si>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</si>
  <si>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</si>
  <si>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</si>
  <si>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</si>
  <si>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</si>
  <si>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</si>
  <si>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</si>
  <si>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</si>
  <si>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</si>
  <si>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</si>
  <si>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</si>
  <si>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</si>
  <si>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</si>
  <si>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</si>
  <si>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</si>
  <si>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</si>
  <si>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</si>
  <si>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</si>
  <si>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</si>
  <si>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</si>
  <si>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</si>
  <si>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</si>
  <si>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</si>
  <si>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</si>
  <si>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</si>
  <si>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</si>
  <si>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</si>
  <si>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</si>
  <si>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</si>
  <si>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</si>
  <si>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</si>
  <si>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</si>
  <si>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</si>
  <si>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</si>
  <si>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</si>
  <si>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</si>
  <si>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</si>
  <si>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</si>
  <si>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</si>
  <si>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</si>
  <si>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</si>
  <si>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</si>
  <si>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</si>
  <si>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</si>
  <si>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</si>
  <si>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</si>
  <si>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</si>
  <si>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</si>
  <si>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</si>
  <si>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</si>
  <si>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</si>
  <si>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</si>
  <si>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</si>
  <si>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</si>
  <si>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</si>
  <si>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</si>
  <si>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</si>
  <si>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</si>
  <si>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</si>
  <si>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</si>
  <si>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</si>
  <si>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</si>
  <si>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</si>
  <si>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</si>
  <si>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</si>
  <si>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</si>
  <si>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</si>
  <si>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</si>
  <si>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</si>
  <si>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</si>
  <si>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</si>
  <si>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</si>
  <si>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</si>
  <si>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</si>
  <si>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</si>
  <si>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</si>
  <si>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</si>
  <si>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</si>
  <si>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</si>
  <si>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</si>
  <si>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</si>
  <si>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</si>
  <si>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</si>
  <si>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</si>
  <si>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</si>
  <si>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</si>
  <si>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</si>
  <si>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</si>
  <si>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</si>
  <si>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</si>
  <si>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</si>
  <si>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</si>
  <si>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</si>
  <si>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</si>
  <si>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</si>
  <si>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</si>
  <si>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</si>
  <si>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</si>
  <si>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</si>
  <si>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</si>
  <si>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</si>
  <si>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</si>
  <si>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</si>
  <si>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</si>
  <si>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</si>
  <si>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</si>
  <si>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</si>
  <si>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</si>
  <si>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</si>
  <si>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</si>
  <si>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</si>
  <si>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</si>
  <si>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</si>
  <si>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</si>
  <si>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</si>
  <si>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</si>
  <si>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</si>
  <si>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</si>
  <si>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</si>
  <si>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</si>
  <si>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</si>
  <si>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</si>
  <si>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</si>
  <si>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</si>
  <si>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</si>
  <si>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</si>
  <si>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</si>
  <si>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</si>
  <si>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</si>
  <si>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</si>
  <si>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</si>
  <si>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</si>
  <si>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</si>
  <si>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</si>
  <si>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</si>
  <si>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</si>
  <si>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</si>
  <si>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</si>
  <si>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</si>
  <si>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</si>
  <si>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</si>
  <si>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</si>
  <si>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</si>
  <si>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</si>
  <si>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</si>
  <si>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</si>
  <si>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</si>
  <si>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</si>
  <si>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</si>
  <si>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</si>
  <si>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</si>
  <si>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</si>
  <si>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</si>
  <si>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</si>
  <si>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</si>
  <si>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</si>
  <si>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</si>
  <si>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</si>
  <si>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</si>
  <si>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</si>
  <si>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</si>
  <si>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</si>
  <si>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</si>
  <si>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</si>
  <si>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</si>
  <si>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</si>
  <si>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</si>
  <si>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</si>
  <si>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</si>
  <si>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</si>
  <si>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</si>
  <si>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</si>
  <si>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</si>
  <si>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</si>
  <si>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</si>
  <si>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</si>
  <si>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</si>
  <si>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</si>
  <si>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</si>
  <si>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</si>
  <si>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</si>
  <si>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</si>
  <si>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</si>
  <si>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</si>
  <si>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</si>
  <si>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</si>
  <si>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</si>
  <si>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</si>
  <si>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</si>
  <si>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</si>
  <si>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</si>
  <si>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</si>
  <si>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</si>
  <si>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</si>
  <si>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</si>
  <si>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</si>
  <si>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</si>
  <si>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</si>
  <si>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</si>
  <si>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</si>
  <si>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</si>
  <si>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</si>
  <si>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</si>
  <si>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</si>
  <si>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</si>
  <si>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</si>
  <si>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</si>
  <si>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</si>
  <si>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</si>
  <si>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</si>
  <si>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</si>
  <si>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</si>
  <si>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</si>
  <si>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</si>
  <si>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</si>
  <si>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</si>
  <si>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</si>
  <si>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</si>
  <si>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</si>
  <si>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</si>
  <si>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</si>
  <si>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</si>
  <si>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</si>
  <si>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</si>
  <si>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</si>
  <si>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</si>
  <si>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</si>
  <si>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</si>
  <si>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</si>
  <si>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</si>
  <si>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</si>
  <si>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</si>
  <si>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</si>
  <si>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</si>
  <si>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</si>
  <si>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</si>
  <si>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</si>
  <si>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</si>
  <si>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</si>
  <si>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</si>
  <si>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</si>
  <si>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</si>
  <si>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</si>
  <si>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</si>
  <si>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</si>
  <si>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</si>
  <si>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</si>
  <si>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</si>
  <si>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</si>
  <si>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</si>
  <si>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</si>
  <si>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</si>
  <si>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</si>
  <si>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</si>
  <si>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</si>
  <si>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</si>
  <si>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</si>
  <si>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</si>
  <si>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</si>
  <si>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</si>
  <si>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</si>
  <si>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</si>
  <si>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</si>
  <si>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</si>
  <si>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</si>
  <si>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</si>
  <si>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</si>
  <si>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</si>
  <si>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</si>
  <si>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</si>
  <si>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</si>
  <si>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</si>
  <si>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</si>
  <si>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</si>
  <si>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</si>
  <si>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</si>
  <si>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</si>
  <si>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</si>
  <si>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</si>
  <si>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</si>
  <si>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</si>
  <si>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</si>
  <si>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</si>
  <si>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</si>
  <si>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</si>
  <si>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</si>
  <si>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</si>
  <si>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</si>
  <si>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</si>
  <si>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</si>
  <si>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</si>
  <si>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</si>
  <si>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</si>
  <si>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</si>
  <si>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</si>
  <si>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</si>
  <si>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</si>
  <si>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</si>
  <si>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</si>
  <si>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</si>
  <si>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</si>
  <si>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</si>
  <si>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</si>
  <si>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</si>
  <si>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</si>
  <si>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</si>
  <si>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</si>
  <si>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</si>
  <si>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</si>
  <si>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</si>
  <si>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</si>
  <si>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</si>
  <si>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</si>
  <si>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</si>
  <si>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</si>
  <si>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</si>
  <si>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</si>
  <si>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</si>
  <si>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</si>
  <si>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</si>
  <si>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</si>
  <si>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</si>
  <si>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</si>
  <si>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</si>
  <si>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</si>
  <si>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</si>
  <si>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</si>
  <si>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</si>
  <si>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</si>
  <si>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</si>
  <si>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</si>
  <si>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</si>
  <si>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</si>
  <si>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</si>
  <si>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</si>
  <si>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</si>
  <si>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</si>
  <si>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</si>
  <si>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</si>
  <si>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</si>
  <si>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</si>
  <si>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</si>
  <si>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</si>
  <si>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</si>
  <si>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</si>
  <si>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</si>
  <si>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</si>
  <si>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</si>
  <si>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</si>
  <si>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</si>
  <si>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</si>
  <si>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</si>
  <si>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</si>
  <si>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</si>
  <si>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</si>
  <si>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</si>
  <si>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</si>
  <si>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</si>
  <si>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</si>
  <si>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</si>
  <si>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</si>
  <si>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</si>
  <si>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</si>
  <si>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</si>
  <si>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</si>
  <si>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</si>
  <si>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</si>
  <si>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</si>
  <si>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</si>
  <si>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</si>
  <si>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</si>
  <si>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</si>
  <si>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</si>
  <si>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</si>
  <si>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</si>
  <si>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</si>
  <si>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</si>
  <si>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</si>
  <si>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</si>
  <si>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</si>
  <si>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</si>
  <si>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</si>
  <si>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</si>
  <si>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</si>
  <si>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</si>
  <si>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</si>
  <si>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</si>
  <si>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</si>
  <si>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</si>
  <si>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</si>
  <si>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</si>
  <si>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</si>
  <si>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</si>
  <si>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</si>
  <si>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</si>
  <si>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</si>
  <si>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</si>
  <si>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</si>
  <si>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</si>
  <si>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</si>
  <si>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</si>
  <si>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</si>
  <si>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</si>
  <si>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</si>
  <si>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</si>
  <si>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</si>
  <si>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</si>
  <si>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</si>
  <si>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</si>
  <si>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</si>
  <si>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</si>
  <si>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</si>
  <si>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</si>
  <si>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</si>
  <si>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</si>
  <si>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</si>
  <si>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</si>
  <si>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</si>
  <si>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</si>
  <si>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</si>
  <si>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</si>
  <si>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</si>
  <si>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</si>
  <si>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</si>
  <si>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</si>
  <si>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</si>
  <si>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</si>
  <si>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</si>
  <si>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</si>
  <si>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</si>
  <si>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</si>
  <si>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</si>
  <si>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</si>
  <si>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</si>
  <si>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</si>
  <si>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</si>
  <si>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</si>
  <si>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</si>
  <si>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</si>
  <si>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</si>
  <si>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</si>
  <si>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</si>
  <si>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</si>
  <si>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</si>
  <si>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</si>
  <si>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</si>
  <si>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</si>
  <si>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</si>
  <si>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</si>
  <si>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</si>
  <si>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</si>
  <si>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</si>
  <si>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</si>
  <si>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</si>
  <si>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</si>
  <si>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</si>
  <si>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</si>
  <si>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</si>
  <si>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</si>
  <si>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</si>
  <si>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</si>
  <si>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</si>
  <si>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</si>
  <si>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</si>
  <si>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</si>
  <si>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</si>
  <si>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</si>
  <si>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</si>
  <si>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</si>
  <si>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</si>
  <si>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</si>
  <si>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</si>
  <si>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</si>
  <si>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</si>
  <si>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</si>
  <si>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</si>
  <si>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</si>
  <si>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</si>
  <si>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</si>
  <si>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</si>
  <si>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</si>
  <si>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</si>
  <si>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</si>
  <si>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</si>
  <si>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</si>
  <si>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</si>
  <si>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</si>
  <si>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</si>
  <si>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</si>
  <si>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</si>
  <si>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</si>
  <si>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</si>
  <si>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</si>
  <si>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</si>
  <si>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</si>
  <si>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</si>
  <si>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</si>
  <si>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</si>
  <si>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</si>
  <si>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</si>
  <si>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</si>
  <si>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</si>
  <si>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</si>
  <si>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</si>
  <si>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</si>
  <si>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</si>
  <si>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</si>
  <si>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</si>
  <si>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</si>
  <si>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</si>
  <si>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</si>
  <si>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</si>
  <si>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</si>
  <si>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</si>
  <si>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</si>
  <si>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</si>
  <si>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</si>
  <si>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</si>
  <si>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</si>
  <si>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</si>
  <si>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</si>
  <si>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</si>
  <si>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</si>
  <si>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</si>
  <si>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</si>
  <si>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</si>
  <si>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</si>
  <si>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</si>
  <si>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</si>
  <si>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</si>
  <si>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</si>
  <si>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</si>
  <si>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</si>
  <si>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</si>
  <si>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</si>
  <si>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</si>
  <si>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</si>
  <si>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</si>
  <si>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</si>
  <si>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</si>
  <si>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</si>
  <si>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</si>
  <si>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</si>
  <si>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</si>
  <si>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</si>
  <si>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</si>
  <si>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</si>
  <si>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</si>
  <si>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</si>
  <si>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</si>
  <si>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</si>
  <si>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</si>
  <si>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</si>
  <si>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</si>
  <si>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</si>
  <si>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</si>
  <si>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</si>
  <si>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</si>
  <si>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</si>
  <si>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</si>
  <si>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</si>
  <si>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</si>
  <si>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</si>
  <si>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</si>
  <si>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</si>
  <si>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</si>
  <si>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</si>
  <si>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</si>
  <si>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</si>
  <si>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</si>
  <si>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</si>
  <si>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</si>
  <si>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</si>
  <si>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</si>
  <si>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</si>
  <si>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</si>
  <si>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</si>
  <si>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</si>
  <si>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</si>
  <si>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</si>
  <si>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</si>
  <si>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</si>
  <si>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</si>
  <si>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</si>
  <si>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</si>
  <si>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</si>
  <si>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</si>
  <si>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</si>
  <si>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</si>
  <si>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</si>
  <si>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</si>
  <si>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</si>
  <si>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</si>
  <si>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</si>
  <si>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</si>
  <si>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</si>
  <si>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</si>
  <si>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</si>
  <si>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</si>
  <si>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</si>
  <si>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</si>
  <si>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</si>
  <si>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</si>
  <si>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</si>
  <si>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</si>
  <si>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</si>
  <si>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</si>
  <si>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</si>
  <si>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</si>
  <si>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</si>
  <si>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</si>
  <si>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</si>
  <si>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</si>
  <si>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</si>
  <si>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</si>
  <si>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</si>
  <si>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</si>
  <si>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</si>
  <si>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</si>
  <si>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</si>
  <si>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</si>
  <si>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</si>
  <si>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</si>
  <si>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</si>
  <si>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</si>
  <si>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</si>
  <si>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</si>
  <si>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</si>
  <si>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</si>
  <si>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</si>
  <si>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</si>
  <si>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</si>
  <si>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</si>
  <si>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</si>
  <si>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</si>
  <si>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</si>
  <si>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</si>
  <si>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</si>
  <si>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</si>
  <si>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</si>
  <si>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</si>
  <si>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</si>
  <si>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</si>
  <si>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</si>
  <si>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</si>
  <si>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</si>
  <si>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</si>
  <si>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</si>
  <si>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</si>
  <si>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</si>
  <si>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</si>
  <si>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</si>
  <si>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</si>
  <si>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</si>
  <si>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</si>
  <si>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</si>
  <si>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</si>
  <si>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</si>
  <si>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</si>
  <si>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</si>
  <si>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</si>
  <si>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</si>
  <si>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</si>
  <si>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</si>
  <si>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</si>
  <si>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</si>
  <si>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</si>
  <si>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</si>
  <si>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</si>
  <si>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</si>
  <si>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</si>
  <si>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</si>
  <si>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</si>
  <si>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</si>
  <si>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</si>
  <si>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</si>
  <si>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</si>
  <si>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</si>
  <si>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</si>
  <si>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</si>
  <si>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</si>
  <si>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</si>
  <si>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</si>
  <si>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</si>
  <si>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</si>
  <si>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</si>
  <si>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</si>
  <si>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</si>
  <si>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</si>
  <si>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</si>
  <si>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</si>
  <si>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</si>
  <si>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</si>
  <si>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</si>
  <si>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</si>
  <si>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</si>
  <si>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</si>
  <si>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</si>
  <si>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</si>
  <si>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</si>
  <si>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</si>
  <si>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</si>
  <si>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</si>
  <si>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</si>
  <si>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</si>
  <si>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</si>
  <si>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</si>
  <si>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</si>
  <si>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</si>
  <si>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</si>
  <si>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</si>
  <si>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</si>
  <si>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</si>
  <si>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</si>
  <si>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</si>
  <si>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</si>
  <si>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</si>
  <si>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</si>
  <si>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</si>
  <si>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</si>
  <si>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</si>
  <si>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</si>
  <si>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</si>
  <si>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</si>
  <si>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</si>
  <si>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</si>
  <si>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</si>
  <si>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</si>
  <si>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</si>
  <si>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</si>
  <si>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</si>
  <si>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</si>
  <si>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</si>
  <si>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</si>
  <si>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</si>
  <si>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</si>
  <si>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</si>
  <si>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</si>
  <si>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</si>
  <si>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</si>
  <si>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</si>
  <si>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</si>
  <si>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</si>
  <si>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</si>
  <si>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</si>
  <si>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</si>
  <si>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</si>
  <si>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</si>
  <si>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</si>
  <si>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</si>
  <si>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</si>
  <si>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</si>
  <si>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</si>
  <si>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</si>
  <si>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</si>
  <si>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</si>
  <si>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</si>
  <si>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</si>
  <si>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</si>
  <si>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</si>
  <si>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</si>
  <si>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</si>
  <si>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</si>
  <si>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</si>
  <si>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</si>
  <si>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</si>
  <si>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</si>
  <si>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</si>
  <si>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</si>
  <si>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</si>
  <si>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</si>
  <si>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</si>
  <si>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</si>
  <si>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</si>
  <si>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</si>
  <si>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</si>
  <si>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</si>
  <si>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</si>
  <si>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</si>
  <si>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</si>
  <si>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</si>
  <si>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</si>
  <si>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</si>
  <si>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</si>
  <si>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</si>
  <si>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</si>
  <si>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</si>
  <si>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</si>
  <si>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</si>
  <si>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</si>
  <si>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</si>
  <si>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</si>
  <si>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</si>
  <si>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</si>
  <si>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</si>
  <si>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</si>
  <si>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</si>
  <si>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</si>
  <si>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</si>
  <si>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</si>
  <si>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</si>
  <si>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</si>
  <si>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</si>
  <si>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</si>
  <si>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</si>
  <si>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</si>
  <si>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</si>
  <si>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</si>
  <si>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</si>
  <si>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</si>
  <si>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</si>
  <si>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</si>
  <si>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</si>
  <si>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</si>
  <si>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</si>
  <si>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</si>
  <si>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</si>
  <si>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</si>
  <si>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</si>
  <si>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</si>
  <si>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</si>
  <si>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</si>
  <si>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</si>
  <si>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</si>
  <si>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</si>
  <si>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</si>
  <si>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</si>
  <si>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</si>
  <si>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</si>
  <si>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</si>
  <si>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</si>
  <si>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</si>
  <si>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</si>
  <si>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</si>
  <si>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</si>
  <si>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</si>
  <si>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</si>
  <si>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</si>
  <si>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</si>
  <si>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</si>
  <si>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</si>
  <si>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</si>
  <si>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</si>
  <si>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</si>
  <si>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</si>
  <si>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</si>
  <si>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</si>
  <si>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</si>
  <si>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</si>
  <si>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</si>
  <si>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</si>
  <si>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</si>
  <si>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</si>
  <si>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</si>
  <si>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</si>
  <si>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</si>
  <si>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</si>
  <si>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</si>
  <si>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</si>
  <si>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</si>
  <si>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</si>
  <si>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</si>
  <si>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</si>
  <si>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</si>
  <si>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</si>
  <si>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</si>
  <si>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</si>
  <si>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</si>
  <si>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</si>
  <si>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</si>
  <si>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</si>
  <si>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</si>
  <si>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</si>
  <si>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</si>
  <si>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</si>
  <si>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</si>
  <si>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</si>
  <si>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</si>
  <si>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</si>
  <si>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</si>
  <si>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</si>
  <si>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</si>
  <si>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</si>
  <si>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</si>
  <si>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</si>
  <si>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</si>
  <si>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</si>
  <si>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</si>
  <si>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</si>
  <si>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</si>
  <si>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</si>
  <si>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</si>
  <si>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</si>
  <si>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</si>
  <si>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</si>
  <si>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</si>
  <si>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</si>
  <si>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</si>
  <si>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</si>
  <si>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</si>
  <si>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</si>
  <si>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</si>
  <si>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</si>
  <si>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</si>
  <si>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</si>
  <si>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</si>
  <si>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</si>
  <si>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</si>
  <si>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</si>
  <si>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</si>
  <si>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</si>
  <si>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</si>
  <si>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</si>
  <si>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</si>
  <si>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</si>
  <si>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</si>
  <si>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</si>
  <si>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</si>
  <si>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</si>
  <si>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</si>
  <si>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</si>
  <si>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</si>
  <si>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</si>
  <si>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</si>
  <si>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</si>
  <si>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</si>
  <si>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</si>
  <si>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</si>
  <si>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</si>
  <si>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</si>
  <si>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</si>
  <si>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</si>
  <si>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</si>
  <si>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</si>
  <si>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</si>
  <si>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</si>
  <si>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</si>
  <si>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</si>
  <si>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</si>
  <si>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</si>
  <si>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</si>
  <si>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</si>
  <si>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</si>
  <si>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</si>
  <si>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</si>
  <si>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</si>
  <si>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</si>
  <si>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</si>
  <si>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</si>
  <si>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</si>
  <si>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</si>
  <si>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</si>
  <si>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</si>
  <si>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</si>
  <si>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</si>
  <si>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</si>
  <si>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</si>
  <si>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</si>
  <si>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</si>
  <si>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</si>
  <si>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</si>
  <si>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</si>
  <si>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</si>
  <si>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</si>
  <si>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</si>
  <si>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</si>
  <si>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</si>
  <si>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</si>
  <si>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</si>
  <si>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</si>
  <si>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</si>
  <si>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</si>
  <si>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</si>
  <si>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</si>
  <si>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</si>
  <si>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</si>
  <si>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</si>
  <si>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</si>
  <si>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</si>
  <si>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</si>
  <si>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</si>
  <si>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</si>
  <si>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</si>
  <si>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</si>
  <si>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</si>
  <si>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</si>
  <si>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</si>
  <si>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</si>
  <si>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</si>
  <si>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</si>
  <si>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</si>
  <si>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</si>
  <si>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</si>
  <si>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</si>
  <si>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</si>
  <si>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</si>
  <si>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</si>
  <si>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</si>
  <si>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</si>
  <si>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</si>
  <si>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</si>
  <si>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</si>
  <si>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</si>
  <si>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</si>
  <si>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</si>
  <si>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</si>
  <si>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</si>
  <si>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</si>
  <si>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</si>
  <si>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</si>
  <si>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</si>
  <si>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</si>
  <si>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</si>
  <si>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</si>
  <si>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</si>
  <si>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</si>
  <si>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</si>
  <si>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</si>
  <si>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</si>
  <si>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</si>
  <si>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</si>
  <si>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</si>
  <si>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</si>
  <si>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</si>
  <si>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</si>
  <si>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</si>
  <si>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</si>
  <si>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</si>
  <si>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</si>
  <si>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</si>
  <si>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</si>
  <si>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</si>
  <si>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</si>
  <si>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</si>
  <si>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</si>
  <si>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</si>
  <si>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</si>
  <si>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</si>
  <si>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</si>
  <si>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</si>
  <si>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</si>
  <si>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</si>
  <si>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</si>
  <si>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</si>
  <si>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</si>
  <si>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</si>
  <si>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</si>
  <si>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</si>
  <si>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</si>
  <si>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</si>
  <si>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</si>
  <si>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</si>
  <si>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</si>
  <si>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</si>
  <si>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</si>
  <si>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</si>
  <si>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</si>
  <si>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</si>
  <si>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</si>
  <si>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</si>
  <si>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</si>
  <si>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</si>
  <si>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</si>
  <si>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</si>
  <si>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</si>
  <si>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</si>
  <si>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</si>
  <si>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</si>
  <si>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</si>
  <si>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</si>
  <si>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</si>
  <si>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</si>
  <si>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</si>
  <si>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</si>
  <si>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</si>
  <si>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</si>
  <si>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</si>
  <si>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</si>
  <si>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</si>
  <si>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</si>
  <si>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</si>
  <si>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</si>
  <si>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</si>
  <si>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</si>
  <si>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</si>
  <si>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</si>
  <si>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</si>
  <si>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</si>
  <si>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</si>
  <si>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</si>
  <si>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</si>
  <si>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</si>
  <si>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</si>
  <si>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</si>
  <si>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</si>
  <si>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</si>
  <si>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</si>
  <si>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</si>
  <si>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</si>
  <si>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</si>
  <si>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</si>
  <si>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</si>
  <si>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</si>
  <si>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</si>
  <si>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</si>
  <si>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</si>
  <si>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</si>
  <si>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</si>
  <si>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</si>
  <si>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</si>
  <si>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</si>
  <si>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</si>
  <si>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</si>
  <si>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</si>
  <si>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</si>
  <si>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</si>
  <si>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</si>
  <si>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</si>
  <si>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</si>
  <si>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</si>
  <si>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</si>
  <si>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</si>
  <si>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</si>
  <si>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</si>
  <si>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</si>
  <si>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</si>
  <si>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</si>
  <si>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</si>
  <si>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</si>
  <si>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</si>
  <si>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</si>
  <si>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</si>
  <si>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</si>
  <si>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</si>
  <si>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</si>
  <si>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</si>
  <si>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</si>
  <si>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</si>
  <si>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</si>
  <si>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</si>
  <si>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</si>
  <si>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</si>
  <si>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</si>
  <si>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</si>
  <si>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</si>
  <si>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</si>
  <si>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</si>
  <si>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</si>
  <si>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</si>
  <si>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</si>
  <si>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</si>
  <si>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</si>
  <si>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</si>
  <si>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</si>
  <si>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</si>
  <si>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</si>
  <si>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</si>
  <si>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</si>
  <si>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</si>
  <si>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</si>
  <si>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</si>
  <si>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</si>
  <si>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</si>
  <si>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</si>
  <si>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</si>
  <si>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</si>
  <si>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</si>
  <si>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</si>
  <si>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</si>
  <si>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</si>
  <si>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</si>
  <si>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</si>
  <si>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</si>
  <si>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</si>
  <si>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</si>
  <si>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</si>
  <si>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</si>
  <si>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</si>
  <si>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</si>
  <si>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</si>
  <si>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</si>
  <si>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</si>
  <si>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</si>
  <si>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</si>
  <si>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</si>
  <si>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</si>
  <si>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</si>
  <si>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</si>
  <si>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</si>
  <si>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</si>
  <si>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</si>
  <si>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</si>
  <si>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</si>
  <si>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</si>
  <si>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</si>
  <si>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</si>
  <si>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</si>
  <si>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</si>
  <si>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</si>
  <si>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</si>
  <si>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</si>
  <si>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</si>
  <si>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</si>
  <si>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</si>
  <si>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</si>
  <si>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</si>
  <si>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</si>
  <si>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</si>
  <si>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</si>
  <si>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</si>
  <si>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</si>
  <si>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</si>
  <si>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</si>
  <si>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</si>
  <si>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</si>
  <si>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</si>
  <si>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</si>
  <si>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</si>
  <si>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</si>
  <si>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</si>
  <si>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</si>
  <si>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</si>
  <si>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</si>
  <si>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</si>
  <si>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</si>
  <si>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</si>
  <si>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</si>
  <si>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</si>
  <si>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</si>
  <si>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</si>
  <si>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</si>
  <si>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</si>
  <si>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</si>
  <si>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</si>
  <si>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</si>
  <si>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</si>
  <si>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</si>
  <si>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</si>
  <si>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</si>
  <si>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</si>
  <si>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</si>
  <si>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</si>
  <si>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</si>
  <si>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</si>
  <si>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</si>
  <si>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</si>
  <si>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</si>
  <si>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</si>
  <si>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</si>
  <si>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</si>
  <si>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</si>
  <si>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</si>
  <si>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</si>
  <si>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</si>
  <si>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</si>
  <si>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</si>
  <si>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</si>
  <si>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</si>
  <si>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</si>
  <si>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</si>
  <si>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</si>
  <si>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</si>
  <si>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</si>
  <si>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</si>
  <si>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</si>
  <si>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</si>
  <si>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</si>
  <si>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</si>
  <si>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</si>
  <si>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</si>
  <si>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</si>
  <si>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</si>
  <si>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</si>
  <si>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</si>
  <si>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</si>
  <si>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</si>
  <si>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</si>
  <si>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</si>
  <si>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</si>
  <si>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</si>
  <si>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</si>
  <si>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</si>
  <si>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</si>
  <si>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</si>
  <si>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</si>
  <si>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</si>
  <si>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</si>
  <si>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</si>
  <si>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</si>
  <si>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</si>
  <si>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</si>
  <si>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</si>
  <si>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</si>
  <si>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</si>
  <si>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</si>
  <si>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</si>
  <si>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</si>
  <si>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</si>
  <si>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</si>
  <si>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</si>
  <si>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</si>
  <si>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</si>
  <si>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</si>
  <si>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</si>
  <si>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</si>
  <si>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</si>
  <si>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</si>
  <si>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</si>
  <si>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</si>
  <si>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</si>
  <si>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</si>
  <si>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</si>
  <si>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</si>
  <si>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</si>
  <si>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</si>
  <si>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</si>
  <si>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</si>
  <si>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</si>
  <si>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</si>
  <si>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</si>
  <si>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</si>
  <si>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</si>
  <si>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</si>
  <si>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</si>
  <si>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</si>
  <si>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</si>
  <si>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</si>
  <si>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</si>
  <si>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</si>
  <si>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</si>
  <si>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</si>
  <si>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</si>
  <si>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</si>
  <si>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</si>
  <si>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</si>
  <si>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</si>
  <si>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</si>
  <si>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</si>
  <si>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</si>
  <si>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</si>
  <si>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</si>
  <si>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</si>
  <si>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</si>
  <si>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</si>
  <si>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</si>
  <si>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</si>
  <si>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</si>
  <si>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</si>
  <si>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</si>
  <si>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</si>
  <si>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</si>
  <si>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</si>
  <si>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</si>
  <si>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</si>
  <si>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</si>
  <si>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</si>
  <si>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</si>
  <si>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</si>
  <si>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</si>
  <si>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</si>
  <si>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</si>
  <si>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</si>
  <si>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</si>
  <si>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</si>
  <si>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</si>
  <si>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</si>
  <si>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</si>
  <si>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</si>
  <si>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</si>
  <si>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</si>
  <si>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</si>
  <si>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</si>
  <si>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</si>
  <si>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</si>
  <si>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</si>
  <si>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</si>
  <si>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</si>
  <si>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</si>
  <si>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</si>
  <si>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</si>
  <si>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</si>
  <si>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</si>
  <si>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</si>
  <si>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</si>
  <si>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</si>
  <si>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</si>
  <si>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</si>
  <si>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</si>
  <si>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</si>
  <si>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</si>
  <si>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</si>
  <si>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</si>
  <si>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</si>
  <si>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</si>
  <si>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</si>
  <si>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</si>
  <si>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</si>
  <si>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</si>
  <si>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</si>
  <si>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</si>
  <si>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</si>
  <si>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</si>
  <si>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</si>
  <si>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</si>
  <si>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</si>
  <si>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</si>
  <si>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</si>
  <si>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</si>
  <si>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</si>
  <si>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</si>
  <si>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</si>
  <si>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</si>
  <si>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</si>
  <si>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</si>
  <si>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</si>
  <si>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</si>
  <si>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</si>
  <si>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</si>
  <si>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</si>
  <si>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</si>
  <si>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</si>
  <si>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</si>
  <si>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</si>
  <si>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</si>
  <si>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</si>
  <si>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</si>
  <si>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</si>
  <si>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</si>
  <si>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</si>
  <si>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</si>
  <si>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</si>
  <si>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</si>
  <si>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</si>
  <si>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</si>
  <si>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</si>
  <si>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</si>
  <si>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</si>
  <si>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</si>
  <si>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</si>
  <si>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</si>
  <si>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</si>
  <si>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</si>
  <si>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</si>
  <si>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</si>
  <si>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</si>
  <si>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</si>
  <si>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</si>
  <si>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</si>
  <si>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</si>
  <si>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</si>
  <si>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</si>
  <si>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</si>
  <si>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</si>
  <si>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</si>
  <si>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</si>
  <si>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</si>
  <si>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</si>
  <si>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</si>
  <si>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</si>
  <si>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</si>
  <si>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</si>
  <si>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</si>
  <si>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</si>
  <si>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</si>
  <si>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</si>
  <si>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</si>
  <si>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</si>
  <si>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</si>
  <si>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</si>
  <si>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</si>
  <si>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</si>
  <si>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</si>
  <si>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</si>
  <si>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</si>
  <si>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</si>
  <si>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</si>
  <si>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</si>
  <si>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</si>
  <si>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</si>
  <si>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</si>
  <si>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</si>
  <si>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</si>
  <si>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</si>
  <si>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</si>
  <si>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</si>
  <si>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</si>
  <si>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</si>
  <si>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</si>
  <si>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</si>
  <si>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</si>
  <si>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</si>
  <si>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</si>
  <si>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</si>
  <si>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</si>
  <si>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</si>
  <si>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</si>
  <si>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</si>
  <si>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</si>
  <si>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</si>
  <si>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</si>
  <si>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</si>
  <si>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</si>
  <si>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</si>
  <si>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</si>
  <si>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</si>
  <si>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</si>
  <si>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</si>
  <si>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</si>
  <si>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</si>
  <si>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</si>
  <si>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</si>
  <si>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</si>
  <si>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</si>
  <si>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</si>
  <si>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</si>
  <si>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</si>
  <si>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</si>
  <si>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</si>
  <si>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</si>
  <si>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</si>
  <si>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</si>
  <si>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</si>
  <si>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</si>
  <si>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</si>
  <si>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</si>
  <si>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</si>
  <si>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</si>
  <si>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</si>
  <si>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</si>
  <si>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</si>
  <si>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</si>
  <si>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</si>
  <si>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</si>
  <si>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</si>
  <si>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</si>
  <si>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</si>
  <si>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</si>
  <si>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</si>
  <si>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</si>
  <si>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</si>
  <si>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</si>
  <si>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</si>
  <si>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</si>
  <si>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</si>
  <si>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</si>
  <si>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</si>
  <si>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</si>
  <si>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</si>
  <si>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</si>
  <si>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</si>
  <si>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</si>
  <si>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</si>
  <si>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</si>
  <si>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</si>
  <si>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</si>
  <si>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</si>
  <si>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</si>
  <si>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</si>
  <si>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</si>
  <si>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</si>
  <si>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</si>
  <si>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</si>
  <si>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</si>
  <si>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</si>
  <si>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</si>
  <si>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</si>
  <si>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</si>
  <si>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</si>
  <si>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</si>
  <si>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</si>
  <si>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</si>
  <si>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</si>
  <si>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</si>
  <si>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</si>
  <si>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</si>
  <si>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</si>
  <si>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</si>
  <si>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</si>
  <si>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</si>
  <si>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</si>
  <si>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</si>
  <si>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</si>
  <si>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</si>
  <si>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</si>
  <si>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</si>
  <si>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</si>
  <si>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</si>
  <si>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</si>
  <si>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</si>
  <si>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</si>
  <si>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</si>
  <si>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</si>
  <si>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</si>
  <si>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</si>
  <si>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</si>
  <si>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</si>
  <si>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</si>
  <si>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</si>
  <si>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</si>
  <si>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</si>
  <si>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</si>
  <si>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</si>
  <si>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</si>
  <si>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</si>
  <si>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</si>
  <si>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</si>
  <si>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</si>
  <si>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</si>
  <si>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</si>
  <si>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</si>
  <si>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</si>
  <si>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</si>
  <si>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</si>
  <si>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</si>
  <si>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</si>
  <si>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</si>
  <si>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</si>
  <si>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</si>
  <si>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</si>
  <si>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</si>
  <si>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</si>
  <si>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</si>
  <si>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</si>
  <si>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</si>
  <si>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</si>
  <si>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</si>
  <si>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</si>
  <si>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</si>
  <si>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</si>
  <si>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</si>
  <si>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</si>
  <si>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</si>
  <si>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</si>
  <si>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</si>
  <si>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</si>
  <si>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</si>
  <si>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</si>
  <si>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</si>
  <si>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</si>
  <si>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</si>
  <si>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</si>
  <si>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</si>
  <si>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</si>
  <si>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</si>
  <si>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</si>
  <si>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</si>
  <si>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</si>
  <si>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</si>
  <si>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</si>
  <si>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</si>
  <si>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</si>
  <si>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</si>
  <si>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</si>
  <si>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</si>
  <si>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</si>
  <si>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</si>
  <si>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</si>
  <si>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</si>
  <si>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</si>
  <si>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</si>
  <si>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</si>
  <si>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</si>
  <si>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</si>
  <si>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</si>
  <si>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</si>
  <si>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</si>
  <si>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</si>
  <si>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</si>
  <si>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</si>
  <si>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</si>
  <si>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</si>
  <si>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</si>
  <si>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</si>
  <si>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</si>
  <si>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</si>
  <si>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</si>
  <si>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</si>
  <si>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</si>
  <si>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</si>
  <si>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</si>
  <si>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</si>
  <si>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</si>
  <si>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</si>
  <si>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</si>
  <si>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</si>
  <si>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</si>
  <si>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</si>
  <si>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</si>
  <si>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</si>
  <si>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</si>
  <si>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</si>
  <si>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</si>
  <si>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</si>
  <si>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</si>
  <si>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</si>
  <si>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</si>
  <si>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</si>
  <si>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</si>
  <si>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</si>
  <si>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</si>
  <si>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</si>
  <si>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</si>
  <si>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</si>
  <si>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</si>
  <si>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</si>
  <si>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</si>
  <si>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</si>
  <si>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</si>
  <si>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</si>
  <si>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</si>
  <si>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</si>
  <si>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</si>
  <si>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</si>
  <si>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</si>
  <si>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</si>
  <si>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</si>
  <si>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</si>
  <si>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</si>
  <si>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</si>
  <si>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</si>
  <si>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</si>
  <si>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</si>
  <si>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</si>
  <si>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</si>
  <si>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</si>
  <si>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</si>
  <si>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</si>
  <si>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</si>
  <si>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</si>
  <si>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</si>
  <si>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</si>
  <si>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</si>
  <si>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</si>
  <si>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</si>
  <si>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</si>
  <si>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</si>
  <si>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</si>
  <si>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</si>
  <si>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</si>
  <si>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</si>
  <si>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</si>
  <si>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</si>
  <si>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</si>
  <si>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</si>
  <si>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</si>
  <si>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</si>
  <si>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</si>
  <si>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</si>
  <si>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</si>
  <si>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</si>
  <si>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</si>
  <si>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</si>
  <si>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</si>
  <si>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</si>
  <si>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</si>
  <si>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</si>
  <si>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</si>
  <si>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</si>
  <si>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</si>
  <si>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</si>
  <si>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</si>
  <si>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</si>
  <si>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</si>
  <si>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</si>
  <si>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</si>
  <si>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</si>
  <si>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</si>
  <si>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</si>
  <si>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</si>
  <si>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</si>
  <si>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</si>
  <si>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</si>
  <si>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</si>
  <si>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</si>
  <si>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</si>
  <si>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</si>
  <si>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</si>
  <si>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</si>
  <si>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</si>
  <si>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</si>
  <si>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</si>
  <si>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</si>
  <si>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</si>
  <si>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</si>
  <si>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</si>
  <si>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</si>
  <si>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</si>
  <si>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</si>
  <si>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</si>
  <si>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</si>
  <si>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</si>
  <si>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</si>
  <si>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</si>
  <si>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</si>
  <si>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</si>
  <si>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</si>
  <si>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</si>
  <si>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</si>
  <si>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</si>
  <si>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</si>
  <si>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</si>
  <si>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</si>
  <si>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</si>
  <si>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</si>
  <si>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</si>
  <si>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</si>
  <si>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</si>
  <si>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</si>
  <si>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</si>
  <si>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</si>
  <si>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</si>
  <si>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</si>
  <si>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</si>
  <si>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</si>
  <si>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</si>
  <si>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</si>
  <si>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</si>
  <si>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</si>
  <si>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</si>
  <si>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</si>
  <si>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</si>
  <si>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</si>
  <si>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</si>
  <si>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</si>
  <si>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</si>
  <si>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</si>
  <si>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</si>
  <si>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</si>
  <si>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</si>
  <si>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</si>
  <si>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</si>
  <si>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</si>
  <si>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</si>
  <si>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</si>
  <si>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</si>
  <si>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</si>
  <si>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</si>
  <si>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</si>
  <si>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</si>
  <si>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</si>
  <si>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</si>
  <si>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</si>
  <si>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</si>
  <si>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</si>
  <si>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</si>
  <si>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</si>
  <si>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</si>
  <si>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</si>
  <si>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</si>
  <si>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</si>
  <si>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</si>
  <si>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</si>
  <si>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</si>
  <si>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</si>
  <si>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</si>
  <si>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</si>
  <si>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</si>
  <si>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</si>
  <si>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</si>
  <si>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</si>
  <si>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</si>
  <si>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</si>
  <si>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</si>
  <si>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</si>
  <si>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</si>
  <si>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</si>
  <si>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</si>
  <si>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</si>
  <si>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</si>
  <si>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</si>
  <si>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</si>
  <si>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</si>
  <si>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</si>
  <si>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</si>
  <si>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</si>
  <si>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</si>
  <si>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</si>
  <si>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</si>
  <si>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</si>
  <si>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</si>
  <si>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</si>
  <si>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</si>
  <si>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</si>
  <si>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</si>
  <si>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</si>
  <si>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</si>
  <si>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</si>
  <si>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</si>
  <si>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</si>
  <si>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</si>
  <si>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</si>
  <si>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</si>
  <si>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</si>
  <si>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</si>
  <si>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</si>
  <si>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</si>
  <si>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</si>
  <si>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</si>
  <si>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</si>
  <si>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</si>
  <si>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</si>
  <si>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</si>
  <si>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</si>
  <si>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</si>
  <si>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</si>
  <si>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</si>
  <si>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</si>
  <si>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</si>
  <si>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</si>
  <si>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</si>
  <si>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</si>
  <si>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</si>
  <si>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</si>
  <si>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</si>
  <si>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</si>
  <si>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</si>
  <si>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</si>
  <si>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</si>
  <si>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</si>
  <si>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</si>
  <si>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</si>
  <si>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</si>
  <si>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</si>
  <si>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</si>
  <si>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</si>
  <si>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</si>
  <si>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</si>
  <si>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</si>
  <si>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</si>
  <si>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</si>
  <si>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</si>
  <si>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</si>
  <si>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</si>
  <si>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</si>
  <si>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</si>
  <si>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</si>
  <si>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</si>
  <si>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</si>
  <si>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</si>
  <si>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</si>
  <si>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</si>
  <si>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</si>
  <si>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</si>
  <si>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</si>
  <si>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</si>
  <si>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</si>
  <si>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</si>
  <si>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</si>
  <si>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</si>
  <si>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</si>
  <si>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</si>
  <si>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</si>
  <si>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</si>
  <si>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</si>
  <si>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</si>
  <si>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</si>
  <si>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</si>
  <si>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</si>
  <si>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</si>
  <si>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</si>
  <si>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</si>
  <si>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</si>
  <si>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</si>
  <si>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</si>
  <si>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</si>
  <si>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</si>
  <si>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</si>
  <si>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</si>
  <si>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</si>
  <si>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</si>
  <si>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</si>
  <si>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</si>
  <si>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</si>
  <si>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</si>
  <si>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</si>
  <si>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</si>
  <si>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</si>
  <si>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</si>
  <si>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</si>
  <si>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</si>
  <si>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</si>
  <si>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</si>
  <si>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</si>
  <si>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</si>
  <si>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</si>
  <si>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</si>
  <si>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</si>
  <si>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</si>
  <si>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</si>
  <si>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</si>
  <si>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</si>
  <si>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</si>
  <si>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</si>
  <si>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</si>
  <si>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</si>
  <si>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</si>
  <si>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</si>
  <si>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</si>
  <si>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</si>
  <si>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</si>
  <si>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</si>
  <si>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</si>
  <si>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</si>
  <si>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</si>
  <si>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</si>
  <si>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</si>
  <si>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</si>
  <si>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</si>
  <si>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</si>
  <si>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</si>
  <si>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</si>
  <si>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</si>
  <si>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</si>
  <si>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</si>
  <si>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</si>
  <si>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</si>
  <si>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</si>
  <si>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</si>
  <si>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</si>
  <si>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</si>
  <si>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</si>
  <si>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</si>
  <si>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</si>
  <si>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</si>
  <si>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</si>
  <si>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</si>
  <si>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</si>
  <si>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</si>
  <si>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</si>
  <si>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</si>
  <si>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</si>
  <si>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</si>
  <si>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</si>
  <si>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</si>
  <si>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</si>
  <si>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</si>
  <si>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</si>
  <si>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</si>
  <si>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</si>
  <si>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</si>
  <si>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</si>
  <si>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</si>
  <si>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</si>
  <si>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</si>
  <si>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</si>
  <si>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</si>
  <si>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</si>
  <si>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</si>
  <si>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</si>
  <si>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</si>
  <si>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</si>
  <si>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</si>
  <si>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</si>
  <si>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</si>
  <si>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</si>
  <si>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</si>
  <si>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</si>
  <si>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</si>
  <si>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</si>
  <si>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</si>
  <si>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</si>
  <si>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</si>
  <si>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</si>
  <si>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</si>
  <si>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</si>
  <si>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</si>
  <si>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</si>
  <si>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</si>
  <si>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</si>
  <si>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</si>
  <si>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</si>
  <si>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</si>
  <si>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</si>
  <si>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</si>
  <si>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</si>
  <si>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</si>
  <si>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</si>
  <si>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</si>
  <si>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</si>
  <si>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</si>
  <si>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</si>
  <si>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</si>
  <si>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</si>
  <si>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</si>
  <si>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</si>
  <si>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</si>
  <si>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</si>
  <si>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</si>
  <si>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</si>
  <si>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</si>
  <si>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</si>
  <si>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</si>
  <si>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</si>
  <si>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</si>
  <si>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</si>
  <si>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</si>
  <si>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</si>
  <si>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</si>
  <si>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</si>
  <si>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</si>
  <si>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</si>
  <si>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</si>
  <si>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</si>
  <si>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</si>
  <si>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</si>
  <si>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</si>
  <si>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</si>
  <si>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</si>
  <si>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</si>
  <si>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</si>
  <si>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</si>
  <si>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</si>
  <si>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</si>
  <si>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</si>
  <si>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</si>
  <si>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</si>
  <si>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</si>
  <si>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</si>
  <si>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</si>
  <si>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</si>
  <si>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</si>
  <si>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</si>
  <si>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</si>
  <si>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</si>
  <si>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</si>
  <si>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</si>
  <si>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</si>
  <si>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</si>
  <si>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</si>
  <si>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</si>
  <si>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</si>
  <si>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</si>
  <si>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</si>
  <si>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</si>
  <si>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</si>
  <si>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</si>
  <si>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</si>
  <si>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</si>
  <si>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</si>
  <si>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</si>
  <si>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</si>
  <si>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</si>
  <si>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</si>
  <si>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</si>
  <si>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</si>
  <si>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</si>
  <si>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</si>
  <si>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</si>
  <si>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</si>
  <si>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</si>
  <si>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</si>
  <si>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</si>
  <si>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</si>
  <si>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</si>
  <si>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</si>
  <si>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</si>
  <si>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</si>
  <si>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</si>
  <si>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</si>
  <si>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</si>
  <si>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</si>
  <si>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</si>
  <si>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</si>
  <si>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</si>
  <si>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</si>
  <si>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</si>
  <si>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</si>
  <si>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</si>
  <si>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</si>
  <si>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</si>
  <si>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</si>
  <si>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</si>
  <si>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</si>
  <si>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</si>
  <si>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</si>
  <si>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</si>
  <si>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</si>
  <si>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</si>
  <si>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</si>
  <si>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</si>
  <si>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</si>
  <si>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</si>
  <si>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</si>
  <si>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</si>
  <si>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</si>
  <si>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</si>
  <si>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</si>
  <si>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</si>
  <si>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</si>
  <si>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</si>
  <si>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</si>
  <si>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</si>
  <si>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</si>
  <si>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</si>
  <si>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</si>
  <si>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</si>
  <si>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</si>
  <si>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</si>
  <si>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</si>
  <si>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</si>
  <si>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</si>
  <si>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</si>
  <si>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</si>
  <si>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</si>
  <si>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</si>
  <si>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</si>
  <si>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</si>
  <si>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</si>
  <si>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</si>
  <si>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</si>
  <si>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</si>
  <si>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</si>
  <si>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</si>
  <si>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</si>
  <si>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</si>
  <si>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</si>
  <si>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</si>
  <si>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</si>
  <si>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</si>
  <si>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</si>
  <si>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</si>
  <si>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</si>
  <si>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</si>
  <si>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</si>
  <si>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</si>
  <si>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</si>
  <si>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</si>
  <si>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</si>
  <si>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</si>
  <si>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</si>
  <si>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</si>
  <si>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</si>
  <si>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</si>
  <si>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</si>
  <si>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</si>
  <si>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</si>
  <si>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</si>
  <si>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</si>
  <si>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</si>
  <si>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</si>
  <si>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</si>
  <si>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</si>
  <si>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</si>
  <si>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</si>
  <si>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</si>
  <si>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</si>
  <si>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</si>
  <si>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</si>
  <si>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</si>
  <si>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</si>
  <si>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</si>
  <si>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</si>
  <si>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</si>
  <si>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</si>
  <si>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</si>
  <si>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</si>
  <si>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</si>
  <si>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</si>
  <si>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</si>
  <si>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</si>
  <si>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</si>
  <si>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</si>
  <si>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</si>
  <si>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</si>
  <si>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</si>
  <si>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</si>
  <si>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</si>
  <si>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</si>
  <si>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</si>
  <si>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</si>
  <si>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</si>
  <si>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</si>
  <si>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</si>
  <si>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</si>
  <si>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</si>
  <si>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</si>
  <si>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</si>
  <si>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</si>
  <si>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</si>
  <si>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</si>
  <si>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</si>
  <si>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</si>
  <si>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</si>
  <si>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</si>
  <si>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</si>
  <si>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</si>
  <si>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</si>
  <si>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</si>
  <si>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</si>
  <si>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</si>
  <si>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</si>
  <si>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</si>
  <si>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</si>
  <si>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</si>
  <si>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</si>
  <si>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</si>
  <si>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</si>
  <si>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</si>
  <si>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</si>
  <si>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</si>
  <si>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</si>
  <si>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</si>
  <si>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</si>
  <si>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</si>
  <si>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</si>
  <si>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</si>
  <si>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</si>
  <si>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</si>
  <si>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</si>
  <si>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</si>
  <si>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</si>
  <si>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</si>
  <si>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</si>
  <si>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</si>
  <si>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</si>
  <si>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</si>
  <si>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</si>
  <si>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</si>
  <si>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</si>
  <si>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</si>
  <si>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</si>
  <si>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</si>
  <si>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</si>
  <si>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</si>
  <si>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</si>
  <si>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</si>
  <si>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</si>
  <si>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</si>
  <si>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</si>
  <si>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</si>
  <si>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</si>
  <si>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</si>
  <si>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</si>
  <si>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</si>
  <si>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</si>
  <si>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</si>
  <si>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</si>
  <si>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</si>
  <si>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</si>
  <si>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</si>
  <si>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</si>
  <si>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</si>
  <si>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</si>
  <si>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</si>
  <si>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</si>
  <si>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</si>
  <si>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</si>
  <si>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</si>
  <si>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</si>
  <si>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</si>
  <si>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</si>
  <si>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</si>
  <si>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</si>
  <si>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</si>
  <si>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</si>
  <si>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</si>
  <si>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</si>
  <si>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</si>
  <si>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</si>
  <si>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</si>
  <si>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</si>
  <si>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</si>
  <si>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</si>
  <si>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</si>
  <si>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</si>
  <si>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</si>
  <si>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</si>
  <si>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</si>
  <si>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</si>
  <si>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</si>
  <si>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</si>
  <si>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</si>
  <si>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</si>
  <si>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</si>
  <si>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</si>
  <si>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</si>
  <si>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</si>
  <si>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</si>
  <si>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</si>
  <si>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</si>
  <si>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</si>
  <si>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</si>
  <si>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</si>
  <si>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</si>
  <si>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</si>
  <si>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</si>
  <si>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</si>
  <si>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</si>
  <si>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</si>
  <si>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</si>
  <si>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</si>
  <si>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</si>
  <si>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</si>
  <si>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</si>
  <si>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</si>
  <si>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</si>
  <si>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</si>
  <si>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</si>
  <si>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</si>
  <si>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</si>
  <si>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</si>
  <si>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</si>
  <si>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</si>
  <si>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</si>
  <si>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</si>
  <si>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</si>
  <si>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</si>
  <si>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</si>
  <si>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</si>
  <si>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</si>
  <si>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</si>
  <si>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</si>
  <si>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</si>
  <si>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</si>
  <si>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</si>
  <si>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</si>
  <si>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</si>
  <si>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</si>
  <si>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</si>
  <si>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</si>
  <si>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</si>
  <si>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</si>
  <si>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</si>
  <si>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</si>
  <si>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</si>
  <si>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</si>
  <si>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</si>
  <si>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</si>
  <si>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</si>
  <si>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</si>
  <si>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</si>
  <si>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</si>
  <si>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</si>
  <si>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</si>
  <si>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</si>
  <si>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</si>
  <si>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</si>
  <si>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</si>
  <si>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</si>
  <si>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</si>
  <si>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</si>
  <si>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</si>
  <si>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</si>
  <si>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</si>
  <si>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</si>
  <si>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</si>
  <si>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</si>
  <si>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</si>
  <si>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</si>
  <si>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</si>
  <si>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</si>
  <si>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</si>
  <si>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</si>
  <si>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</si>
  <si>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</si>
  <si>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</si>
  <si>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</si>
  <si>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</si>
  <si>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</si>
  <si>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</si>
  <si>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</si>
  <si>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</si>
  <si>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</si>
  <si>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</si>
  <si>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</si>
  <si>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</si>
  <si>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</si>
  <si>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</si>
  <si>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</si>
  <si>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</si>
  <si>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</si>
  <si>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</si>
  <si>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</si>
  <si>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</si>
  <si>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</si>
  <si>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</si>
  <si>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</si>
  <si>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</si>
  <si>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</si>
  <si>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</si>
  <si>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</si>
  <si>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</si>
  <si>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</si>
  <si>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</si>
  <si>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</si>
  <si>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</si>
  <si>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</si>
  <si>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</si>
  <si>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</si>
  <si>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</si>
  <si>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</si>
  <si>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</si>
  <si>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</si>
  <si>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</si>
  <si>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</si>
  <si>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</si>
  <si>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</si>
  <si>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</si>
  <si>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</si>
  <si>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</si>
  <si>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</si>
  <si>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</si>
  <si>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</si>
  <si>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</si>
  <si>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</si>
  <si>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</si>
  <si>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</si>
  <si>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</si>
  <si>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</si>
  <si>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</si>
  <si>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</si>
  <si>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</si>
  <si>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</si>
  <si>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</si>
  <si>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</si>
  <si>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</si>
  <si>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</si>
  <si>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</si>
  <si>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</si>
  <si>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</si>
  <si>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</si>
  <si>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</si>
  <si>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</si>
  <si>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</si>
  <si>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</si>
  <si>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</si>
  <si>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</si>
  <si>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</si>
  <si>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</si>
  <si>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</si>
  <si>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</si>
  <si>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</si>
  <si>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</si>
  <si>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</si>
  <si>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</si>
  <si>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</si>
  <si>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</si>
  <si>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</si>
  <si>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</si>
  <si>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</si>
  <si>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</si>
  <si>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</si>
  <si>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</si>
  <si>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</si>
  <si>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</si>
  <si>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</si>
  <si>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</si>
  <si>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</si>
  <si>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</si>
  <si>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</si>
  <si>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</si>
  <si>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</si>
  <si>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</si>
  <si>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</si>
  <si>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</si>
  <si>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</si>
  <si>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</si>
  <si>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</si>
  <si>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</si>
  <si>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</si>
  <si>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</si>
  <si>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</si>
  <si>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</si>
  <si>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</si>
  <si>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</si>
  <si>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</si>
  <si>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</si>
  <si>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</si>
  <si>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</si>
  <si>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</si>
  <si>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</si>
  <si>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</si>
  <si>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</si>
  <si>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</si>
  <si>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</si>
  <si>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</si>
  <si>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</si>
  <si>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</si>
  <si>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</si>
  <si>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</si>
  <si>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</si>
  <si>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</si>
  <si>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</si>
  <si>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</si>
  <si>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</si>
  <si>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</si>
  <si>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</si>
  <si>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</si>
  <si>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</si>
  <si>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</si>
  <si>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</si>
  <si>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</si>
  <si>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</si>
  <si>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</si>
  <si>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</si>
  <si>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</si>
  <si>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</si>
  <si>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</si>
  <si>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</si>
  <si>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</si>
  <si>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</si>
  <si>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</si>
  <si>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</si>
  <si>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</si>
  <si>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</si>
  <si>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</si>
  <si>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</si>
  <si>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</si>
  <si>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</si>
  <si>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</si>
  <si>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</si>
  <si>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</si>
  <si>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</si>
  <si>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</si>
  <si>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</si>
  <si>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</si>
  <si>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</si>
  <si>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</si>
  <si>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</si>
  <si>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</si>
  <si>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</si>
  <si>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</si>
  <si>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</si>
  <si>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</si>
  <si>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</si>
  <si>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</si>
  <si>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</si>
  <si>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</si>
  <si>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</si>
  <si>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</si>
  <si>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</si>
  <si>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</si>
  <si>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</si>
  <si>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</si>
  <si>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</si>
  <si>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</si>
  <si>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</si>
  <si>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</si>
  <si>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</si>
  <si>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</si>
  <si>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</si>
  <si>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</si>
  <si>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</si>
  <si>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</si>
  <si>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</si>
  <si>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</si>
  <si>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</si>
  <si>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</si>
  <si>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</si>
  <si>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</si>
  <si>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</si>
  <si>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</si>
  <si>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</si>
  <si>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</si>
  <si>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</si>
  <si>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</si>
  <si>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</si>
  <si>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</si>
  <si>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</si>
  <si>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</si>
  <si>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</si>
  <si>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</si>
  <si>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</si>
  <si>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</si>
  <si>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</si>
  <si>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</si>
  <si>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</si>
  <si>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</si>
  <si>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</si>
  <si>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</si>
  <si>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</si>
  <si>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</si>
  <si>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</si>
  <si>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</si>
  <si>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</si>
  <si>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</si>
  <si>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</si>
  <si>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</si>
  <si>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</si>
  <si>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</si>
  <si>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</si>
  <si>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</si>
  <si>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</si>
  <si>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</si>
  <si>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</si>
  <si>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</si>
  <si>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</si>
  <si>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</si>
  <si>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</si>
  <si>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</si>
  <si>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</si>
  <si>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</si>
  <si>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</si>
  <si>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</si>
  <si>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</si>
  <si>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</si>
  <si>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</si>
  <si>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</si>
  <si>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</si>
  <si>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</si>
  <si>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</si>
  <si>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</si>
  <si>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</si>
  <si>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</si>
  <si>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</si>
  <si>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</si>
  <si>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</si>
  <si>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</si>
  <si>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</si>
  <si>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</si>
  <si>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</si>
  <si>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</si>
  <si>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</si>
  <si>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</si>
  <si>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</si>
  <si>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</si>
  <si>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</si>
  <si>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</si>
  <si>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</si>
  <si>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</si>
  <si>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</si>
  <si>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</si>
  <si>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</si>
  <si>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</si>
  <si>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</si>
  <si>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</si>
  <si>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</si>
  <si>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</si>
  <si>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</si>
  <si>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</si>
  <si>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</si>
  <si>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</si>
  <si>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</si>
  <si>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</si>
  <si>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</si>
  <si>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</si>
  <si>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</si>
  <si>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</si>
  <si>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</si>
  <si>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</si>
  <si>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</si>
  <si>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</si>
  <si>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</si>
  <si>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</si>
  <si>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</si>
  <si>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</si>
  <si>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</si>
  <si>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</si>
  <si>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</si>
  <si>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</si>
  <si>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</si>
  <si>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</si>
  <si>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</si>
  <si>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</si>
  <si>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</si>
  <si>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</si>
  <si>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</si>
  <si>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</si>
  <si>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</si>
  <si>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</si>
  <si>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</si>
  <si>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</si>
  <si>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</si>
  <si>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</si>
  <si>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</si>
  <si>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</si>
  <si>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</si>
  <si>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</si>
  <si>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</si>
  <si>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</si>
  <si>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</si>
  <si>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</si>
  <si>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</si>
  <si>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</si>
  <si>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</si>
  <si>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</si>
  <si>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</si>
  <si>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</si>
  <si>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</si>
  <si>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</si>
  <si>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</si>
  <si>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</si>
  <si>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</si>
  <si>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</si>
  <si>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</si>
  <si>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</si>
  <si>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</si>
  <si>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</si>
  <si>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</si>
  <si>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</si>
  <si>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</si>
  <si>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</si>
  <si>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</si>
  <si>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</si>
  <si>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</si>
  <si>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</si>
  <si>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</si>
  <si>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</si>
  <si>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</si>
  <si>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</si>
  <si>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</si>
  <si>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</si>
  <si>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</si>
  <si>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</si>
  <si>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</si>
  <si>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</si>
  <si>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</si>
  <si>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</si>
  <si>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</si>
  <si>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</si>
  <si>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</si>
  <si>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</si>
  <si>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</si>
  <si>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</si>
  <si>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</si>
  <si>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</si>
  <si>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</si>
  <si>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</si>
  <si>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</si>
  <si>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</si>
  <si>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</si>
  <si>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</si>
  <si>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</si>
  <si>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</si>
  <si>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</si>
  <si>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</si>
  <si>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</si>
  <si>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</si>
  <si>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</si>
  <si>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</si>
  <si>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</si>
  <si>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</si>
  <si>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</si>
  <si>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</si>
  <si>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</si>
  <si>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</si>
  <si>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</si>
  <si>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</si>
  <si>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</si>
  <si>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</si>
  <si>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</si>
  <si>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</si>
  <si>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</si>
  <si>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</si>
  <si>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</si>
  <si>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</si>
  <si>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</si>
  <si>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</si>
  <si>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</si>
  <si>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</si>
  <si>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</si>
  <si>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</si>
  <si>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</si>
  <si>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</si>
  <si>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</si>
  <si>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</si>
  <si>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</si>
  <si>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</si>
  <si>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</si>
  <si>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</si>
  <si>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</si>
  <si>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</si>
  <si>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</si>
  <si>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</si>
  <si>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</si>
  <si>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</si>
  <si>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</si>
  <si>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</si>
  <si>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</si>
  <si>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</si>
  <si>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</si>
  <si>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</si>
  <si>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</si>
  <si>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</si>
  <si>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</si>
  <si>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</si>
  <si>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</si>
  <si>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</si>
  <si>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</si>
  <si>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</si>
  <si>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</si>
  <si>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</si>
  <si>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</si>
  <si>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</si>
  <si>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</si>
  <si>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</si>
  <si>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</si>
  <si>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</si>
  <si>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</si>
  <si>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</si>
  <si>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</si>
  <si>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</si>
  <si>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</si>
  <si>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</si>
  <si>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</si>
  <si>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</si>
  <si>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</si>
  <si>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</si>
  <si>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</si>
  <si>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</si>
  <si>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</si>
  <si>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</si>
  <si>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</si>
  <si>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</si>
  <si>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</si>
  <si>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</si>
  <si>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</si>
  <si>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</si>
  <si>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</si>
  <si>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</si>
  <si>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</si>
  <si>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</si>
  <si>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</si>
  <si>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</si>
  <si>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</si>
  <si>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</si>
  <si>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</si>
  <si>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</si>
  <si>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</si>
  <si>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</si>
  <si>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</si>
  <si>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</si>
  <si>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</si>
  <si>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</si>
  <si>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</si>
  <si>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</si>
  <si>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</si>
  <si>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</si>
  <si>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</si>
  <si>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</si>
  <si>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</si>
  <si>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</si>
  <si>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</si>
  <si>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</si>
  <si>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</si>
  <si>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</si>
  <si>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</si>
  <si>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</si>
  <si>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</si>
  <si>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</si>
  <si>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</si>
  <si>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</si>
  <si>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</si>
  <si>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</si>
  <si>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</si>
  <si>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</si>
  <si>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</si>
  <si>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</si>
  <si>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</si>
  <si>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</si>
  <si>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</si>
  <si>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</si>
  <si>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</si>
  <si>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</si>
  <si>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</si>
  <si>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</si>
  <si>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</si>
  <si>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</si>
  <si>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</si>
  <si>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</si>
  <si>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</si>
  <si>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</si>
  <si>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</si>
  <si>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</si>
  <si>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</si>
  <si>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</si>
  <si>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</si>
  <si>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</si>
  <si>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</si>
  <si>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</si>
  <si>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</si>
  <si>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</si>
  <si>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</si>
  <si>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</si>
  <si>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</si>
  <si>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</si>
  <si>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</si>
  <si>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</si>
  <si>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</si>
  <si>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</si>
  <si>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</si>
  <si>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</si>
  <si>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</si>
  <si>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</si>
  <si>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</si>
  <si>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</si>
  <si>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</si>
  <si>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</si>
  <si>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</si>
  <si>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</si>
  <si>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</si>
  <si>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</si>
  <si>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</si>
  <si>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</si>
  <si>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</si>
  <si>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</si>
  <si>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</si>
  <si>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</si>
  <si>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</si>
  <si>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</si>
  <si>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</si>
  <si>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</si>
  <si>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</si>
  <si>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</si>
  <si>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</si>
  <si>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</si>
  <si>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</si>
  <si>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</si>
  <si>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</si>
  <si>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</si>
  <si>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</si>
  <si>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</si>
  <si>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</si>
  <si>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</si>
  <si>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</si>
  <si>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</si>
  <si>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</si>
  <si>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</si>
  <si>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</si>
  <si>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</si>
  <si>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</si>
  <si>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</si>
  <si>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</si>
  <si>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</si>
  <si>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</si>
  <si>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</si>
  <si>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</si>
  <si>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</si>
  <si>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</si>
  <si>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</si>
  <si>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</si>
  <si>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</si>
  <si>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</si>
  <si>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</si>
  <si>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</si>
  <si>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</si>
  <si>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</si>
  <si>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</si>
  <si>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</si>
  <si>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</si>
  <si>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</si>
  <si>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</si>
  <si>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</si>
  <si>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</si>
  <si>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</si>
  <si>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</si>
  <si>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</si>
  <si>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</si>
  <si>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</si>
  <si>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</si>
  <si>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</si>
  <si>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</si>
  <si>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</si>
  <si>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</si>
  <si>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</si>
  <si>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</si>
  <si>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</si>
  <si>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</si>
  <si>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</si>
  <si>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</si>
  <si>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</si>
  <si>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</si>
  <si>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</si>
  <si>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</si>
  <si>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</si>
  <si>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</si>
  <si>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</si>
  <si>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</si>
  <si>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</si>
  <si>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</si>
  <si>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</si>
  <si>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</si>
  <si>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</si>
  <si>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</si>
  <si>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</si>
  <si>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</si>
  <si>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</si>
  <si>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</si>
  <si>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</si>
  <si>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</si>
  <si>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</si>
  <si>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</si>
  <si>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</si>
  <si>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</si>
  <si>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</si>
  <si>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</si>
  <si>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</si>
  <si>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</si>
  <si>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</si>
  <si>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</si>
  <si>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</si>
  <si>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</si>
  <si>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</si>
  <si>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</si>
  <si>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</si>
  <si>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</si>
  <si>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</si>
  <si>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</si>
  <si>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</si>
  <si>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</si>
  <si>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</si>
  <si>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</si>
  <si>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</si>
  <si>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</si>
  <si>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</si>
  <si>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</si>
  <si>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</si>
  <si>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</si>
  <si>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</si>
  <si>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</si>
  <si>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</si>
  <si>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</si>
  <si>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</si>
  <si>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</si>
  <si>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</si>
  <si>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</si>
  <si>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</si>
  <si>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</si>
  <si>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</si>
  <si>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</si>
  <si>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</si>
  <si>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</si>
  <si>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</si>
  <si>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</si>
  <si>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</si>
  <si>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</si>
  <si>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</si>
  <si>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</si>
  <si>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</si>
  <si>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</si>
  <si>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</si>
  <si>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</si>
  <si>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</si>
  <si>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</si>
  <si>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</si>
  <si>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</si>
  <si>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</si>
  <si>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</si>
  <si>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</si>
  <si>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</si>
  <si>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</si>
  <si>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</si>
  <si>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</si>
  <si>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</si>
  <si>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</si>
  <si>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</si>
  <si>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</si>
  <si>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</si>
  <si>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</si>
  <si>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</si>
  <si>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</si>
  <si>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</si>
  <si>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</si>
  <si>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</si>
  <si>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</si>
  <si>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</si>
  <si>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</si>
  <si>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</si>
  <si>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</si>
  <si>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</si>
  <si>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</si>
  <si>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</si>
  <si>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</si>
  <si>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</si>
  <si>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</si>
  <si>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</si>
  <si>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</si>
  <si>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</si>
  <si>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</si>
  <si>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</si>
  <si>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</si>
  <si>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</si>
  <si>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</si>
  <si>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</si>
  <si>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</si>
  <si>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</si>
  <si>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</si>
  <si>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</si>
  <si>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</si>
  <si>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</si>
  <si>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</si>
  <si>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</si>
  <si>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</si>
  <si>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</si>
  <si>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</si>
  <si>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</si>
  <si>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</si>
  <si>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</si>
  <si>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</si>
  <si>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</si>
  <si>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</si>
  <si>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</si>
  <si>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</si>
  <si>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</si>
  <si>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</si>
  <si>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</si>
  <si>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</si>
  <si>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</si>
  <si>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</si>
  <si>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</si>
  <si>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</si>
  <si>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</si>
  <si>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</si>
  <si>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</si>
  <si>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</si>
  <si>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</si>
  <si>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</si>
  <si>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</si>
  <si>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</si>
  <si>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</si>
  <si>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</si>
  <si>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</si>
  <si>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</si>
  <si>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</si>
  <si>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</si>
  <si>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</si>
  <si>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</si>
  <si>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</si>
  <si>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</si>
  <si>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</si>
  <si>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</si>
  <si>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</si>
  <si>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</si>
  <si>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</si>
  <si>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</si>
  <si>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</si>
  <si>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</si>
  <si>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</si>
  <si>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</si>
  <si>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</si>
  <si>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</si>
  <si>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</si>
  <si>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</si>
  <si>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</si>
  <si>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</si>
  <si>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</si>
  <si>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</si>
  <si>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</si>
  <si>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</si>
  <si>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</si>
  <si>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</si>
  <si>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</si>
  <si>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</si>
  <si>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</si>
  <si>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</si>
  <si>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</si>
  <si>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</si>
  <si>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</si>
  <si>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</si>
  <si>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</si>
  <si>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</si>
  <si>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</si>
  <si>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</si>
  <si>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</si>
  <si>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</si>
  <si>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</si>
  <si>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</si>
  <si>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</si>
  <si>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</si>
  <si>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</si>
  <si>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</si>
  <si>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</si>
  <si>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</si>
  <si>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</si>
  <si>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</si>
  <si>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</si>
  <si>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</si>
  <si>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</si>
  <si>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</si>
  <si>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</si>
  <si>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</si>
  <si>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</si>
  <si>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</si>
  <si>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</si>
  <si>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</si>
  <si>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</si>
  <si>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</si>
  <si>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</si>
  <si>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</si>
  <si>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</si>
  <si>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</si>
  <si>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</si>
  <si>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</si>
  <si>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</si>
  <si>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</si>
  <si>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</si>
  <si>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</si>
  <si>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</si>
  <si>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</si>
  <si>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</si>
  <si>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</si>
  <si>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</si>
  <si>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</si>
  <si>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</si>
  <si>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</si>
  <si>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</si>
  <si>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</si>
  <si>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</si>
  <si>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</si>
  <si>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</si>
  <si>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</si>
  <si>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</si>
  <si>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</si>
  <si>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</si>
  <si>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</si>
  <si>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</si>
  <si>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</si>
  <si>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</si>
  <si>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</si>
  <si>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</si>
  <si>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</si>
  <si>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</si>
  <si>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</si>
  <si>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</si>
  <si>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</si>
  <si>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</si>
  <si>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</si>
  <si>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</si>
  <si>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</si>
  <si>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</si>
  <si>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</si>
  <si>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</si>
  <si>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</si>
  <si>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</si>
  <si>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</si>
  <si>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</si>
  <si>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</si>
  <si>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</si>
  <si>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</si>
  <si>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</si>
  <si>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</si>
  <si>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</si>
  <si>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</si>
  <si>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</si>
  <si>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</si>
  <si>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</si>
  <si>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</si>
  <si>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</si>
  <si>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</si>
  <si>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</si>
  <si>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</si>
  <si>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</si>
  <si>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</si>
  <si>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</si>
  <si>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</si>
  <si>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</si>
  <si>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</si>
  <si>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</si>
  <si>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</si>
  <si>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</si>
  <si>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</si>
  <si>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</si>
  <si>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</si>
  <si>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</si>
  <si>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</si>
  <si>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</si>
  <si>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</si>
  <si>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</si>
  <si>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</si>
  <si>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</si>
  <si>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</si>
  <si>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</si>
  <si>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</si>
  <si>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</si>
  <si>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</si>
  <si>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</si>
  <si>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</si>
  <si>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</si>
  <si>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</si>
  <si>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</si>
  <si>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</si>
  <si>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</si>
  <si>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</si>
  <si>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</si>
  <si>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</si>
  <si>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</si>
  <si>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</si>
  <si>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</si>
  <si>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</si>
  <si>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</si>
  <si>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</si>
  <si>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</si>
  <si>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</si>
  <si>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</si>
  <si>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</si>
  <si>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</si>
  <si>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</si>
  <si>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</si>
  <si>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</si>
  <si>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</si>
  <si>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</si>
  <si>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</si>
  <si>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</si>
  <si>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</si>
  <si>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</si>
  <si>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</si>
  <si>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</si>
  <si>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</si>
  <si>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</si>
  <si>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</si>
  <si>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</si>
  <si>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</si>
  <si>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</si>
  <si>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</si>
  <si>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</si>
  <si>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</si>
  <si>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</si>
  <si>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</si>
  <si>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</si>
  <si>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</si>
  <si>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</si>
  <si>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</si>
  <si>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</si>
  <si>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</si>
  <si>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</si>
  <si>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</si>
  <si>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</si>
  <si>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</si>
  <si>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</si>
  <si>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</si>
  <si>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</si>
  <si>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</si>
  <si>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</si>
  <si>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</si>
  <si>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</si>
  <si>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</si>
  <si>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</si>
  <si>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</si>
  <si>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</si>
  <si>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</si>
  <si>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</si>
  <si>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</si>
  <si>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</si>
  <si>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</si>
  <si>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</si>
  <si>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</si>
  <si>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</si>
  <si>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</si>
  <si>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</si>
  <si>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</si>
  <si>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</si>
  <si>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</si>
  <si>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</si>
  <si>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</si>
  <si>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</si>
  <si>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</si>
  <si>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</si>
  <si>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</si>
  <si>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</si>
  <si>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</si>
  <si>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</si>
  <si>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</si>
  <si>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</si>
  <si>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</si>
  <si>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</si>
  <si>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</si>
  <si>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</si>
  <si>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</si>
  <si>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</si>
  <si>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</si>
  <si>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</si>
  <si>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</si>
  <si>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</si>
  <si>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</si>
  <si>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</si>
  <si>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</si>
  <si>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</si>
  <si>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</si>
  <si>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</si>
  <si>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</si>
  <si>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</si>
  <si>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</si>
  <si>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</si>
  <si>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</si>
  <si>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</si>
  <si>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</si>
  <si>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</si>
  <si>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</si>
  <si>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</si>
  <si>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</si>
  <si>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</si>
  <si>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</si>
  <si>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</si>
  <si>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</si>
  <si>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</si>
  <si>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</si>
  <si>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</si>
  <si>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</si>
  <si>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</si>
  <si>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</si>
  <si>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</si>
  <si>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</si>
  <si>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</si>
  <si>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</si>
  <si>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</si>
  <si>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</si>
  <si>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</si>
  <si>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</si>
  <si>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</si>
  <si>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</si>
  <si>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</si>
  <si>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</si>
  <si>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</si>
  <si>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</si>
  <si>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</si>
  <si>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</si>
  <si>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</si>
  <si>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</si>
  <si>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</si>
  <si>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</si>
  <si>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</si>
  <si>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</si>
  <si>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</si>
  <si>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</si>
  <si>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</si>
  <si>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</si>
  <si>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</si>
  <si>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</si>
  <si>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</si>
  <si>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</si>
  <si>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</si>
  <si>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</si>
  <si>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</si>
  <si>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</si>
  <si>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</si>
  <si>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</si>
  <si>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</si>
  <si>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</si>
  <si>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</si>
  <si>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</si>
  <si>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</si>
  <si>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</si>
  <si>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</si>
  <si>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</si>
  <si>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</si>
  <si>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</si>
  <si>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</si>
  <si>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</si>
  <si>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</si>
  <si>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</si>
  <si>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</si>
  <si>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</si>
  <si>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</si>
  <si>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</si>
  <si>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</si>
  <si>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</si>
  <si>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</si>
  <si>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</si>
  <si>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</si>
  <si>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</si>
  <si>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</si>
  <si>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</si>
  <si>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</si>
  <si>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</si>
  <si>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</si>
  <si>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</si>
  <si>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</si>
  <si>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</si>
  <si>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</si>
  <si>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</si>
  <si>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</si>
  <si>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</si>
  <si>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</si>
  <si>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</si>
  <si>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</si>
  <si>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</si>
  <si>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</si>
  <si>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</si>
  <si>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</si>
  <si>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</si>
  <si>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</si>
  <si>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</si>
  <si>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</si>
  <si>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</si>
  <si>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</si>
  <si>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</si>
  <si>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</si>
  <si>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</si>
  <si>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</si>
  <si>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</si>
  <si>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</si>
  <si>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</si>
  <si>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</si>
  <si>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</si>
  <si>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</si>
  <si>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</si>
  <si>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</si>
  <si>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</si>
  <si>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</si>
  <si>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</si>
  <si>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</si>
  <si>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</si>
  <si>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</si>
  <si>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</si>
  <si>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</si>
  <si>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</si>
  <si>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</si>
  <si>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</si>
  <si>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</si>
  <si>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</si>
  <si>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</si>
  <si>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</si>
  <si>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</si>
  <si>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</si>
  <si>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</si>
  <si>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</si>
  <si>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</si>
  <si>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</si>
  <si>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</si>
  <si>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</si>
  <si>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</si>
  <si>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</si>
  <si>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</si>
  <si>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</si>
  <si>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</si>
  <si>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</si>
  <si>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</si>
  <si>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</si>
  <si>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</si>
  <si>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</si>
  <si>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</si>
  <si>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</si>
  <si>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</si>
  <si>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</si>
  <si>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</si>
  <si>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</si>
  <si>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</si>
  <si>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</si>
  <si>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</si>
  <si>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</si>
  <si>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</si>
  <si>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</si>
  <si>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</si>
  <si>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</si>
  <si>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</si>
  <si>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</si>
  <si>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</si>
  <si>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</si>
  <si>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</si>
  <si>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</si>
  <si>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</si>
  <si>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</si>
  <si>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</si>
  <si>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</si>
  <si>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</si>
  <si>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</si>
  <si>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</si>
  <si>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</si>
  <si>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</si>
  <si>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</si>
  <si>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</si>
  <si>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</si>
  <si>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</si>
  <si>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</si>
  <si>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</si>
  <si>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</si>
  <si>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</si>
  <si>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</si>
  <si>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</si>
  <si>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</si>
  <si>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</si>
  <si>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</si>
  <si>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</si>
  <si>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</si>
  <si>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</si>
  <si>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</si>
  <si>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</si>
  <si>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</si>
  <si>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</si>
  <si>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</si>
  <si>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</si>
  <si>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</si>
  <si>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</si>
  <si>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</si>
  <si>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</si>
  <si>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</si>
  <si>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</si>
  <si>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</si>
  <si>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</si>
  <si>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</si>
  <si>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</si>
  <si>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</si>
  <si>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</si>
  <si>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</si>
  <si>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</si>
  <si>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</si>
  <si>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</si>
  <si>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</si>
  <si>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</si>
  <si>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</si>
  <si>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</si>
  <si>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</si>
  <si>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</si>
  <si>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</si>
  <si>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</si>
  <si>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</si>
  <si>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</si>
  <si>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</si>
  <si>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</si>
  <si>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</si>
  <si>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</si>
  <si>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</si>
  <si>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</si>
  <si>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</si>
  <si>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</si>
  <si>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</si>
  <si>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</si>
  <si>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</si>
  <si>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</si>
  <si>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</si>
  <si>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</si>
  <si>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</si>
  <si>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</si>
  <si>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</si>
  <si>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</si>
  <si>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</si>
  <si>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</si>
  <si>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</si>
  <si>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</si>
  <si>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</si>
  <si>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</si>
  <si>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</si>
  <si>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</si>
  <si>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</si>
  <si>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</si>
  <si>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</si>
  <si>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</si>
  <si>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</si>
  <si>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</si>
  <si>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</si>
  <si>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</si>
  <si>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</si>
  <si>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</si>
  <si>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</si>
  <si>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</si>
  <si>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</si>
  <si>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</si>
  <si>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</si>
  <si>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</si>
  <si>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</si>
  <si>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</si>
  <si>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</si>
  <si>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</si>
  <si>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</si>
  <si>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</si>
  <si>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</si>
  <si>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</si>
  <si>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</si>
  <si>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</si>
  <si>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</si>
  <si>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</si>
  <si>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</si>
  <si>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</si>
  <si>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</si>
  <si>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</si>
  <si>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</si>
  <si>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</si>
  <si>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</si>
  <si>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</si>
  <si>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</si>
  <si>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</si>
  <si>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</si>
  <si>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</si>
  <si>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</si>
  <si>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</si>
  <si>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</si>
  <si>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</si>
  <si>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</si>
  <si>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</si>
  <si>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</si>
  <si>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</si>
  <si>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</si>
  <si>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</si>
  <si>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</si>
  <si>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</si>
  <si>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</si>
  <si>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</si>
  <si>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</si>
  <si>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</si>
  <si>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</si>
  <si>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</si>
  <si>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</si>
  <si>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</si>
  <si>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</si>
  <si>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</si>
  <si>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</si>
  <si>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</si>
  <si>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</si>
  <si>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</si>
  <si>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</si>
  <si>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</si>
  <si>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</si>
  <si>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</si>
  <si>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</si>
  <si>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</si>
  <si>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</si>
  <si>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</si>
  <si>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</si>
  <si>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</si>
  <si>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</si>
  <si>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</si>
  <si>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</si>
  <si>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</si>
  <si>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</si>
  <si>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</si>
  <si>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</si>
  <si>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</si>
  <si>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</si>
  <si>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</si>
  <si>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</si>
  <si>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</si>
  <si>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</si>
  <si>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</si>
  <si>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</si>
  <si>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</si>
  <si>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</si>
  <si>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</si>
  <si>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</si>
  <si>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</si>
  <si>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</si>
  <si>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</si>
  <si>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</si>
  <si>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</si>
  <si>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</si>
  <si>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</si>
  <si>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</si>
  <si>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</si>
  <si>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</si>
  <si>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</si>
  <si>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</si>
  <si>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</si>
  <si>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</si>
  <si>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</si>
  <si>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</si>
  <si>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</si>
  <si>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</si>
  <si>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</si>
  <si>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</si>
  <si>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</si>
  <si>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</si>
  <si>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</si>
  <si>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</si>
  <si>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</si>
  <si>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</si>
  <si>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</si>
  <si>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</si>
  <si>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</si>
  <si>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</si>
  <si>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</si>
  <si>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</si>
  <si>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</si>
  <si>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</si>
  <si>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</si>
  <si>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</si>
  <si>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</si>
  <si>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</si>
  <si>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</si>
  <si>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</si>
  <si>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</si>
  <si>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</si>
  <si>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</si>
  <si>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</si>
  <si>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</si>
  <si>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</si>
  <si>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</si>
  <si>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</si>
  <si>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</si>
  <si>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</si>
  <si>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</si>
  <si>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</si>
  <si>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</si>
  <si>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</si>
  <si>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</si>
  <si>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</si>
  <si>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</si>
  <si>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</si>
  <si>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</si>
  <si>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</si>
  <si>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</si>
  <si>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</si>
  <si>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</si>
  <si>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</si>
  <si>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</si>
  <si>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</si>
  <si>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</si>
  <si>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</si>
  <si>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</si>
  <si>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</si>
  <si>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</si>
  <si>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</si>
  <si>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</si>
  <si>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</si>
  <si>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</si>
  <si>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</si>
  <si>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</si>
  <si>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</si>
  <si>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</si>
  <si>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</si>
  <si>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</si>
  <si>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</si>
  <si>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</si>
  <si>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</si>
  <si>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</si>
  <si>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</si>
  <si>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</si>
  <si>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</si>
  <si>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</si>
  <si>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</si>
  <si>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</si>
  <si>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</si>
  <si>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</si>
  <si>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</si>
  <si>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</si>
  <si>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</si>
  <si>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</si>
  <si>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</si>
  <si>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</si>
  <si>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</si>
  <si>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</si>
  <si>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</si>
  <si>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</si>
  <si>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</si>
  <si>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</si>
  <si>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</si>
  <si>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</si>
  <si>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</si>
  <si>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</si>
  <si>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</si>
  <si>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</si>
  <si>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</si>
  <si>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</si>
  <si>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</si>
  <si>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</si>
  <si>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</si>
  <si>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</si>
  <si>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</si>
  <si>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</si>
  <si>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</si>
  <si>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</si>
  <si>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</si>
  <si>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</si>
  <si>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</si>
  <si>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</si>
  <si>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</si>
  <si>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</si>
  <si>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</si>
  <si>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</si>
  <si>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</si>
  <si>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</si>
  <si>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</si>
  <si>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</si>
  <si>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</si>
  <si>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</si>
  <si>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</si>
  <si>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</si>
  <si>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</si>
  <si>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</si>
  <si>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</si>
  <si>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</si>
  <si>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</si>
  <si>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</si>
  <si>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</si>
  <si>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</si>
  <si>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</si>
  <si>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</si>
  <si>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</si>
  <si>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</si>
  <si>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</si>
  <si>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</si>
  <si>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</si>
  <si>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</si>
  <si>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</si>
  <si>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</si>
  <si>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</si>
  <si>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</si>
  <si>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</si>
  <si>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</si>
  <si>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</si>
  <si>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</si>
  <si>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</si>
  <si>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</si>
  <si>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</si>
  <si>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</si>
  <si>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</si>
  <si>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</si>
  <si>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</si>
  <si>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</si>
  <si>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</si>
  <si>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</si>
  <si>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</si>
  <si>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</si>
  <si>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</si>
  <si>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</si>
  <si>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</si>
  <si>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</si>
  <si>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</si>
  <si>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</si>
  <si>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</si>
  <si>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</si>
  <si>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</si>
  <si>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</si>
  <si>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</si>
  <si>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</si>
  <si>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</si>
  <si>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</si>
  <si>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</si>
  <si>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</si>
  <si>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</si>
  <si>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</si>
  <si>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</si>
  <si>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</si>
  <si>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</si>
  <si>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</si>
  <si>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</si>
  <si>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</si>
  <si>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</si>
  <si>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</si>
  <si>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</si>
  <si>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</si>
  <si>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</si>
  <si>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</si>
  <si>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</si>
  <si>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</si>
  <si>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</si>
  <si>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</si>
  <si>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</si>
  <si>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</si>
  <si>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</si>
  <si>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</si>
  <si>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</si>
  <si>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</si>
  <si>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</si>
  <si>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</si>
  <si>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</si>
  <si>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</si>
  <si>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</si>
  <si>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</si>
  <si>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</si>
  <si>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</si>
  <si>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</si>
  <si>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</si>
  <si>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</si>
  <si>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</si>
  <si>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</si>
  <si>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</si>
  <si>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</si>
  <si>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</si>
  <si>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</si>
  <si>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</si>
  <si>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</si>
  <si>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</si>
  <si>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</si>
  <si>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</si>
  <si>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</si>
  <si>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</si>
  <si>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</si>
  <si>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</si>
  <si>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</si>
  <si>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</si>
  <si>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</si>
  <si>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</si>
  <si>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</si>
  <si>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</si>
  <si>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</si>
  <si>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</si>
  <si>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</si>
  <si>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</si>
  <si>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</si>
  <si>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</si>
  <si>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</si>
  <si>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</si>
  <si>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</si>
  <si>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</si>
  <si>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</si>
  <si>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</si>
  <si>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</si>
  <si>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</si>
  <si>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</si>
  <si>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</si>
  <si>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</si>
  <si>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</si>
  <si>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</si>
  <si>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</si>
  <si>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</si>
  <si>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</si>
  <si>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</si>
  <si>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</si>
  <si>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</si>
  <si>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</si>
  <si>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</si>
  <si>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</si>
  <si>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</si>
  <si>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</si>
  <si>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</si>
  <si>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</si>
  <si>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</si>
  <si>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</si>
  <si>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</si>
  <si>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</si>
  <si>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</si>
  <si>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</si>
  <si>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</si>
  <si>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</si>
  <si>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</si>
  <si>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</si>
  <si>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</si>
  <si>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</si>
  <si>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</si>
  <si>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</si>
  <si>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</si>
  <si>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</si>
  <si>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</si>
  <si>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</si>
  <si>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</si>
  <si>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</si>
  <si>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</si>
  <si>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</si>
  <si>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</si>
  <si>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</si>
  <si>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</si>
  <si>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</si>
  <si>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</si>
  <si>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</si>
  <si>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</si>
  <si>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</si>
  <si>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</si>
  <si>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</si>
  <si>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</si>
  <si>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</si>
  <si>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</si>
  <si>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</si>
  <si>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</si>
  <si>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</si>
  <si>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</si>
  <si>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</si>
  <si>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</si>
  <si>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</si>
  <si>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</si>
  <si>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</si>
  <si>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</si>
  <si>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</si>
  <si>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</si>
  <si>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</si>
  <si>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</si>
  <si>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</si>
  <si>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</si>
  <si>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</si>
  <si>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</si>
  <si>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</si>
  <si>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</si>
  <si>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</si>
  <si>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</si>
  <si>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</si>
  <si>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</si>
  <si>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</si>
  <si>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</si>
  <si>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</si>
  <si>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</si>
  <si>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</si>
  <si>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</si>
  <si>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</si>
  <si>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</si>
  <si>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</si>
  <si>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</si>
  <si>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</si>
  <si>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</si>
  <si>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</si>
  <si>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</si>
  <si>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</si>
  <si>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</si>
  <si>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</si>
  <si>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</si>
  <si>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</si>
  <si>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</si>
  <si>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</si>
  <si>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</si>
  <si>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</si>
  <si>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</si>
  <si>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</si>
  <si>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</si>
  <si>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</si>
  <si>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</si>
  <si>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</si>
  <si>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</si>
  <si>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</si>
  <si>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</si>
  <si>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</si>
  <si>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</si>
  <si>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</si>
  <si>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</si>
  <si>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</si>
  <si>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</si>
  <si>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</si>
  <si>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</si>
  <si>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</si>
  <si>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</si>
  <si>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</si>
  <si>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</si>
  <si>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</si>
  <si>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</si>
  <si>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</si>
  <si>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</si>
  <si>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</si>
  <si>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</si>
  <si>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</si>
  <si>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</si>
  <si>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</si>
  <si>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</si>
  <si>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</si>
  <si>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</si>
  <si>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</si>
  <si>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</si>
  <si>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</si>
  <si>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</si>
  <si>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</si>
  <si>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</si>
  <si>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</si>
  <si>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</si>
  <si>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</si>
  <si>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</si>
  <si>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</si>
  <si>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</si>
  <si>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</si>
  <si>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</si>
  <si>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</si>
  <si>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</si>
  <si>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</si>
  <si>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</si>
  <si>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</si>
  <si>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</si>
  <si>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</si>
  <si>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</si>
  <si>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</si>
  <si>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</si>
  <si>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</si>
  <si>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</si>
  <si>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</si>
  <si>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</si>
  <si>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</si>
  <si>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</si>
  <si>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</si>
  <si>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</si>
  <si>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</si>
  <si>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</si>
  <si>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</si>
  <si>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</si>
  <si>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</si>
  <si>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</si>
  <si>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</si>
  <si>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</si>
  <si>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</si>
  <si>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</si>
  <si>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</si>
  <si>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</si>
  <si>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</si>
  <si>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</si>
  <si>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</si>
  <si>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</si>
  <si>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</si>
  <si>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</si>
  <si>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</si>
  <si>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</si>
  <si>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</si>
  <si>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</si>
  <si>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</si>
  <si>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</si>
  <si>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</si>
  <si>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</si>
  <si>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</si>
  <si>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</si>
  <si>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</si>
  <si>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</si>
  <si>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</si>
  <si>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</si>
  <si>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</si>
  <si>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</si>
  <si>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</si>
  <si>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</si>
  <si>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</si>
  <si>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</si>
  <si>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</si>
  <si>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</si>
  <si>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</si>
  <si>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</si>
  <si>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</si>
  <si>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</si>
  <si>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</si>
  <si>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</si>
  <si>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</si>
  <si>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</si>
  <si>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</si>
  <si>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</si>
  <si>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</si>
  <si>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</si>
  <si>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</si>
  <si>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</si>
  <si>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</si>
  <si>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</si>
  <si>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</si>
  <si>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</si>
  <si>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</si>
  <si>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</si>
  <si>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</si>
  <si>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</si>
  <si>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</si>
  <si>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</si>
  <si>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</si>
  <si>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</si>
  <si>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</si>
  <si>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</si>
  <si>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</si>
  <si>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</si>
  <si>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</si>
  <si>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</si>
  <si>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</si>
  <si>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</si>
  <si>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</si>
  <si>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</si>
  <si>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</si>
  <si>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</si>
  <si>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</si>
  <si>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</si>
  <si>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</si>
  <si>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</si>
  <si>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</si>
  <si>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</si>
  <si>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</si>
  <si>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</si>
  <si>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</si>
  <si>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</si>
  <si>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</si>
  <si>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</si>
  <si>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</si>
  <si>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</si>
  <si>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</si>
  <si>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</si>
  <si>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</si>
  <si>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</si>
  <si>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</si>
  <si>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</si>
  <si>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</si>
  <si>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</si>
  <si>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</si>
  <si>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</si>
  <si>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</si>
  <si>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</si>
  <si>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</si>
  <si>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</si>
  <si>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</si>
  <si>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</si>
  <si>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</si>
  <si>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</si>
  <si>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</si>
  <si>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</si>
  <si>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</si>
  <si>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</si>
  <si>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</si>
  <si>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</si>
  <si>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</si>
  <si>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</si>
  <si>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</si>
  <si>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</si>
  <si>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</si>
  <si>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</si>
  <si>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</si>
  <si>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</si>
  <si>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</si>
  <si>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</si>
  <si>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</si>
  <si>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</si>
  <si>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</si>
  <si>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</si>
  <si>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</si>
  <si>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</si>
  <si>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</si>
  <si>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</si>
  <si>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</si>
  <si>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</si>
  <si>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</si>
  <si>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</si>
  <si>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</si>
  <si>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</si>
  <si>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</si>
  <si>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</si>
  <si>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</si>
  <si>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</si>
  <si>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</si>
  <si>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</si>
  <si>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</si>
  <si>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</si>
  <si>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</si>
  <si>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</si>
  <si>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</si>
  <si>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</si>
  <si>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</si>
  <si>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</si>
  <si>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</si>
  <si>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</si>
  <si>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</si>
  <si>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</si>
  <si>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</si>
  <si>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</si>
  <si>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</si>
  <si>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</si>
  <si>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</si>
  <si>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</si>
  <si>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</si>
  <si>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</si>
  <si>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</si>
  <si>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</si>
  <si>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</si>
  <si>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</si>
  <si>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</si>
  <si>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</si>
  <si>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</si>
  <si>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</si>
  <si>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</si>
  <si>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</si>
  <si>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</si>
  <si>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</si>
  <si>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</si>
  <si>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</si>
  <si>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</si>
  <si>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</si>
  <si>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</si>
  <si>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</si>
  <si>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</si>
  <si>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</si>
  <si>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</si>
  <si>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</si>
  <si>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</si>
  <si>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</si>
  <si>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</si>
  <si>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</si>
  <si>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</si>
  <si>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</si>
  <si>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</si>
  <si>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</si>
  <si>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</si>
  <si>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</si>
  <si>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</si>
  <si>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</si>
  <si>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</si>
  <si>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</si>
  <si>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</si>
  <si>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</si>
  <si>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</si>
  <si>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</si>
  <si>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</si>
  <si>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</si>
  <si>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</si>
  <si>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</si>
  <si>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</si>
  <si>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</si>
  <si>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</si>
  <si>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</si>
  <si>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</si>
  <si>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</si>
  <si>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</si>
  <si>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</si>
  <si>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</si>
  <si>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</si>
  <si>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</si>
  <si>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</si>
  <si>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</si>
  <si>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</si>
  <si>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</si>
  <si>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</si>
  <si>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</si>
  <si>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</si>
  <si>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</si>
  <si>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</si>
  <si>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</si>
  <si>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</si>
  <si>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</si>
  <si>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</si>
  <si>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</si>
  <si>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</si>
  <si>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</si>
  <si>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</si>
  <si>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</si>
  <si>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</si>
  <si>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</si>
  <si>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</si>
  <si>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</si>
  <si>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</si>
  <si>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</si>
  <si>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</si>
  <si>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</si>
  <si>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</si>
  <si>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</si>
  <si>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</si>
  <si>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</si>
  <si>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</si>
  <si>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</si>
  <si>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</si>
  <si>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</si>
  <si>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</si>
  <si>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</si>
  <si>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</si>
  <si>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</si>
  <si>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</si>
  <si>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</si>
  <si>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</si>
  <si>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</si>
  <si>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</si>
  <si>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</si>
  <si>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</si>
  <si>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</si>
  <si>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</si>
  <si>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</si>
  <si>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</si>
  <si>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</si>
  <si>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</si>
  <si>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</si>
  <si>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</si>
  <si>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</si>
  <si>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</si>
  <si>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</si>
  <si>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</si>
  <si>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</si>
  <si>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</si>
  <si>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</si>
  <si>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</si>
  <si>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</si>
  <si>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</si>
  <si>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</si>
  <si>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</si>
  <si>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</si>
  <si>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</si>
  <si>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</si>
  <si>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</si>
  <si>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</si>
  <si>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</si>
  <si>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</si>
  <si>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</si>
  <si>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</si>
  <si>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</si>
  <si>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</si>
  <si>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</si>
  <si>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</si>
  <si>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</si>
  <si>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</si>
  <si>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</si>
  <si>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</si>
  <si>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</si>
  <si>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</si>
  <si>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</si>
  <si>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</si>
  <si>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</si>
  <si>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</si>
  <si>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</si>
  <si>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</si>
  <si>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</si>
  <si>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</si>
  <si>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</si>
  <si>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</si>
  <si>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</si>
  <si>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</si>
  <si>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</si>
  <si>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</si>
  <si>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</si>
  <si>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</si>
  <si>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</si>
  <si>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</si>
  <si>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</si>
  <si>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</si>
  <si>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</si>
  <si>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</si>
  <si>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</si>
  <si>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</si>
  <si>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</si>
  <si>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</si>
  <si>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</si>
  <si>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</si>
  <si>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</si>
  <si>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</si>
  <si>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</si>
  <si>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</si>
  <si>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</si>
  <si>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</si>
  <si>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</si>
  <si>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</si>
  <si>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</si>
  <si>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</si>
  <si>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</si>
  <si>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</si>
  <si>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</si>
  <si>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</si>
  <si>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</si>
  <si>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</si>
  <si>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</si>
  <si>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</si>
  <si>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</si>
  <si>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</si>
  <si>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</si>
  <si>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</si>
  <si>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</si>
  <si>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</si>
  <si>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</si>
  <si>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</si>
  <si>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</si>
  <si>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</si>
  <si>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</si>
  <si>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</si>
  <si>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</si>
  <si>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</si>
  <si>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</si>
  <si>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</si>
  <si>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</si>
  <si>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</si>
  <si>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</si>
  <si>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</si>
  <si>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</si>
  <si>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</si>
  <si>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</si>
  <si>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</si>
  <si>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</si>
  <si>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</si>
  <si>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</si>
  <si>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</si>
  <si>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</si>
  <si>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</si>
  <si>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</si>
  <si>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</si>
  <si>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</si>
  <si>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</si>
  <si>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</si>
  <si>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</si>
  <si>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</si>
  <si>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</si>
  <si>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</si>
  <si>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</si>
  <si>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</si>
  <si>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</si>
  <si>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</si>
  <si>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</si>
  <si>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</si>
  <si>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</si>
  <si>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</si>
  <si>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</si>
  <si>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</si>
  <si>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</si>
  <si>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</si>
  <si>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</si>
  <si>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</si>
  <si>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</si>
  <si>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</si>
  <si>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</si>
  <si>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</si>
  <si>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</si>
  <si>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</si>
  <si>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</si>
  <si>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</si>
  <si>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</si>
  <si>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</si>
  <si>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</si>
  <si>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</si>
  <si>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</si>
  <si>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</si>
  <si>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</si>
  <si>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</si>
  <si>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</si>
  <si>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</si>
  <si>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</si>
  <si>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</si>
  <si>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</si>
  <si>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</si>
  <si>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</si>
  <si>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</si>
  <si>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</si>
  <si>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</si>
  <si>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</si>
  <si>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</si>
  <si>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</si>
  <si>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</si>
  <si>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</si>
  <si>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</si>
  <si>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</si>
  <si>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</si>
  <si>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</si>
  <si>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</si>
  <si>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</si>
  <si>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</si>
  <si>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</si>
  <si>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</si>
  <si>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</si>
  <si>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</si>
  <si>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</si>
  <si>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</si>
  <si>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</si>
  <si>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</si>
  <si>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</si>
  <si>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</si>
  <si>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</si>
  <si>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</si>
  <si>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</si>
  <si>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</si>
  <si>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</si>
  <si>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</si>
  <si>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</si>
  <si>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</si>
  <si>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</si>
  <si>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</si>
  <si>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</si>
  <si>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</si>
  <si>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</si>
  <si>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</si>
  <si>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</si>
  <si>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</si>
  <si>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</si>
  <si>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</si>
  <si>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</si>
  <si>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</si>
  <si>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</si>
  <si>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</si>
  <si>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</si>
  <si>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</si>
  <si>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</si>
  <si>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</si>
  <si>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</si>
  <si>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</si>
  <si>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</si>
  <si>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</si>
  <si>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</si>
  <si>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</si>
  <si>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</si>
  <si>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</si>
  <si>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</si>
  <si>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</si>
  <si>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</si>
  <si>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</si>
  <si>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</si>
  <si>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</si>
  <si>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</si>
  <si>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</si>
  <si>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</si>
  <si>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</si>
  <si>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</si>
  <si>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</si>
  <si>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</si>
  <si>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</si>
  <si>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</si>
  <si>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</si>
  <si>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</si>
  <si>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</si>
  <si>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</si>
  <si>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</si>
  <si>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</si>
  <si>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</si>
  <si>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</si>
  <si>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</si>
  <si>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</si>
  <si>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</si>
  <si>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</si>
  <si>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</si>
  <si>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</si>
  <si>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</si>
  <si>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</si>
  <si>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</si>
  <si>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</si>
  <si>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</si>
  <si>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</si>
  <si>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</si>
  <si>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</si>
  <si>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</si>
  <si>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</si>
  <si>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</si>
  <si>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</si>
  <si>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</si>
  <si>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</si>
  <si>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</si>
  <si>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</si>
  <si>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</si>
  <si>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</si>
  <si>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</si>
  <si>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</si>
  <si>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</si>
  <si>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</si>
  <si>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</si>
  <si>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</si>
  <si>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</si>
  <si>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</si>
  <si>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</si>
  <si>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</si>
  <si>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</si>
  <si>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</si>
  <si>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</si>
  <si>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</si>
  <si>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</si>
  <si>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</si>
  <si>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</si>
  <si>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</si>
  <si>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</si>
  <si>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</si>
  <si>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</si>
  <si>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</si>
  <si>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</si>
  <si>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</si>
  <si>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</si>
  <si>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</si>
  <si>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</si>
  <si>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</si>
  <si>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</si>
  <si>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</si>
  <si>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</si>
  <si>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</si>
  <si>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</si>
  <si>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</si>
  <si>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</si>
  <si>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</si>
  <si>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</si>
  <si>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</si>
  <si>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</si>
  <si>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</si>
  <si>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</si>
  <si>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</si>
  <si>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</si>
  <si>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</si>
  <si>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</si>
  <si>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</si>
  <si>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</si>
  <si>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</si>
  <si>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</si>
  <si>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</si>
  <si>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</si>
  <si>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</si>
  <si>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</si>
  <si>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</si>
  <si>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</si>
  <si>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</si>
  <si>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</si>
  <si>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</si>
  <si>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</si>
  <si>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</si>
  <si>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</si>
  <si>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</si>
  <si>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</si>
  <si>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</si>
  <si>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</si>
  <si>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</si>
  <si>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</si>
  <si>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</si>
  <si>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</si>
  <si>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</si>
  <si>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</si>
  <si>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</si>
  <si>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</si>
  <si>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</si>
  <si>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</si>
  <si>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</si>
  <si>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</si>
  <si>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</si>
  <si>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</si>
  <si>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</si>
  <si>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</si>
  <si>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</si>
  <si>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</si>
  <si>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</si>
  <si>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</si>
  <si>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</si>
  <si>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</si>
  <si>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</si>
  <si>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</si>
  <si>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</si>
  <si>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</si>
  <si>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</si>
  <si>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</si>
  <si>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</si>
  <si>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</si>
  <si>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</si>
  <si>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</si>
  <si>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</si>
  <si>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</si>
  <si>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</si>
  <si>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</si>
  <si>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</si>
  <si>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</si>
  <si>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</si>
  <si>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</si>
  <si>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</si>
  <si>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</si>
  <si>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</si>
  <si>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</si>
  <si>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</si>
  <si>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</si>
  <si>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</si>
  <si>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</si>
  <si>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</si>
  <si>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</si>
  <si>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</si>
  <si>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</si>
  <si>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</si>
  <si>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</si>
  <si>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</si>
  <si>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</si>
  <si>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</si>
  <si>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</si>
  <si>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</si>
  <si>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</si>
  <si>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</si>
  <si>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</si>
  <si>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</si>
  <si>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</si>
  <si>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</si>
  <si>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</si>
  <si>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</si>
  <si>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</si>
  <si>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</si>
  <si>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</si>
  <si>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</si>
  <si>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</si>
  <si>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</si>
  <si>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</si>
  <si>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</si>
  <si>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</si>
  <si>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</si>
  <si>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</si>
  <si>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</si>
  <si>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</si>
  <si>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</si>
  <si>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</si>
  <si>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</si>
  <si>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</si>
  <si>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</si>
  <si>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</si>
  <si>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</si>
  <si>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</si>
  <si>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</si>
  <si>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</si>
  <si>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</si>
  <si>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</si>
  <si>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</si>
  <si>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</si>
  <si>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</si>
  <si>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</si>
  <si>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</si>
  <si>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</si>
  <si>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</si>
  <si>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</si>
  <si>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</si>
  <si>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</si>
  <si>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</si>
  <si>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</si>
  <si>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</si>
  <si>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</si>
  <si>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</si>
  <si>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</si>
  <si>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</si>
  <si>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</si>
  <si>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</si>
  <si>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</si>
  <si>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</si>
  <si>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</si>
  <si>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</si>
  <si>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</si>
  <si>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</si>
  <si>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</si>
  <si>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</si>
  <si>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</si>
  <si>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</si>
  <si>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</si>
  <si>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</si>
  <si>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</si>
  <si>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</si>
  <si>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</si>
  <si>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</si>
  <si>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</si>
  <si>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</si>
  <si>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</si>
  <si>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</si>
  <si>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</si>
  <si>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</si>
  <si>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</si>
  <si>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</si>
  <si>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</si>
  <si>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</si>
  <si>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</si>
  <si>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</si>
  <si>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</si>
  <si>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</si>
  <si>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</si>
  <si>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</si>
  <si>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</si>
  <si>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</si>
  <si>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</si>
  <si>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</si>
  <si>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</si>
  <si>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</si>
  <si>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</si>
  <si>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</si>
  <si>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</si>
  <si>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</si>
  <si>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</si>
  <si>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</si>
  <si>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</si>
  <si>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</si>
  <si>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</si>
  <si>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</si>
  <si>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</si>
  <si>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</si>
  <si>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</si>
  <si>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</si>
  <si>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</si>
  <si>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</si>
  <si>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</si>
  <si>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</si>
  <si>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</si>
  <si>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</si>
  <si>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</si>
  <si>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</si>
  <si>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</si>
  <si>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</si>
  <si>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</si>
  <si>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</si>
  <si>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</si>
  <si>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</si>
  <si>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</si>
  <si>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</si>
  <si>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</si>
  <si>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</si>
  <si>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</si>
  <si>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</si>
  <si>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</si>
  <si>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</si>
  <si>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</si>
  <si>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</si>
  <si>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</si>
  <si>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</si>
  <si>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</si>
  <si>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</si>
  <si>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</si>
  <si>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</si>
  <si>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</si>
  <si>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</si>
  <si>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</si>
  <si>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</si>
  <si>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</si>
  <si>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</si>
  <si>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</si>
  <si>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</si>
  <si>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</si>
  <si>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</si>
  <si>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</si>
  <si>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</si>
  <si>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</si>
  <si>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</si>
  <si>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</si>
  <si>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</si>
  <si>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</si>
  <si>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</si>
  <si>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</si>
  <si>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</si>
  <si>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</si>
  <si>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</si>
  <si>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</si>
  <si>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</si>
  <si>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</si>
  <si>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</si>
  <si>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</si>
  <si>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</si>
  <si>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</si>
  <si>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</si>
  <si>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</si>
  <si>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</si>
  <si>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</si>
  <si>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</si>
  <si>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</si>
  <si>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</si>
  <si>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</si>
  <si>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</si>
  <si>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</si>
  <si>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</si>
  <si>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</si>
  <si>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</si>
  <si>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</si>
  <si>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</si>
  <si>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</si>
  <si>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</si>
  <si>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</si>
  <si>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</si>
  <si>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</si>
  <si>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</si>
  <si>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</si>
  <si>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</si>
  <si>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</si>
  <si>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</si>
  <si>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</si>
  <si>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</si>
  <si>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</si>
  <si>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</si>
  <si>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</si>
  <si>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</si>
  <si>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</si>
  <si>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</si>
  <si>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</si>
  <si>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</si>
  <si>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</si>
  <si>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</si>
  <si>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</si>
  <si>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</si>
  <si>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</si>
  <si>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</si>
  <si>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</si>
  <si>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</si>
  <si>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</si>
  <si>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</si>
  <si>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</si>
  <si>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</si>
  <si>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</si>
  <si>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</si>
  <si>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</si>
  <si>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</si>
  <si>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</si>
  <si>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</si>
  <si>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</si>
  <si>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</si>
  <si>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</si>
  <si>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</si>
  <si>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</si>
  <si>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</si>
  <si>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</si>
  <si>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</si>
  <si>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</si>
  <si>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</si>
  <si>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</si>
  <si>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</si>
  <si>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</si>
  <si>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</si>
  <si>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</si>
  <si>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</si>
  <si>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</si>
  <si>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</si>
  <si>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</si>
  <si>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</si>
  <si>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</si>
  <si>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</si>
  <si>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</si>
  <si>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</si>
  <si>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</si>
  <si>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</si>
  <si>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</si>
  <si>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</si>
  <si>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</si>
  <si>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</si>
  <si>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</si>
  <si>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</si>
  <si>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</si>
  <si>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</si>
  <si>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</si>
  <si>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</si>
  <si>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</si>
  <si>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</si>
  <si>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</si>
  <si>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</si>
  <si>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</si>
  <si>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</si>
  <si>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</si>
  <si>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</si>
  <si>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</si>
  <si>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</si>
  <si>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</si>
  <si>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</si>
  <si>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</si>
  <si>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</si>
  <si>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</si>
  <si>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</si>
  <si>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</si>
  <si>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</si>
  <si>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</si>
  <si>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</si>
  <si>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</si>
  <si>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</si>
  <si>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</si>
  <si>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</si>
  <si>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</si>
  <si>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</si>
  <si>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</si>
  <si>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</si>
  <si>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</si>
  <si>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</si>
  <si>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</si>
  <si>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</si>
  <si>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</si>
  <si>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</si>
  <si>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</si>
  <si>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</si>
  <si>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</si>
  <si>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</si>
  <si>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</si>
  <si>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</si>
  <si>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</si>
  <si>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</si>
  <si>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</si>
  <si>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</si>
  <si>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</si>
  <si>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</si>
  <si>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</si>
  <si>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</si>
  <si>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</si>
  <si>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</si>
  <si>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</si>
  <si>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</si>
  <si>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</si>
  <si>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</si>
  <si>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</si>
  <si>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</si>
  <si>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</si>
  <si>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</si>
  <si>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</si>
  <si>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</si>
  <si>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</si>
  <si>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</si>
  <si>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</si>
  <si>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</si>
  <si>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</si>
  <si>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</si>
  <si>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</si>
  <si>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</si>
  <si>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</si>
  <si>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</si>
  <si>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</si>
  <si>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</si>
  <si>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</si>
  <si>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</si>
  <si>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</si>
  <si>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</si>
  <si>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</si>
  <si>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</si>
  <si>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</si>
  <si>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</si>
  <si>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</si>
  <si>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</si>
  <si>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</si>
  <si>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</si>
  <si>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</si>
  <si>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</si>
  <si>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</si>
  <si>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</si>
  <si>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</si>
  <si>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</si>
  <si>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</si>
  <si>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</si>
  <si>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</si>
  <si>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</si>
  <si>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</si>
  <si>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</si>
  <si>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</si>
  <si>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</si>
  <si>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</si>
  <si>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</si>
  <si>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</si>
  <si>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</si>
  <si>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</si>
  <si>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</si>
  <si>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</si>
  <si>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</si>
  <si>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</si>
  <si>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</si>
  <si>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</si>
  <si>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</si>
  <si>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</si>
  <si>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</si>
  <si>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</si>
  <si>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</si>
  <si>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</si>
  <si>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</si>
  <si>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</si>
  <si>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</si>
  <si>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</si>
  <si>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</si>
  <si>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</si>
  <si>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</si>
  <si>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</si>
  <si>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</si>
  <si>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</si>
  <si>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</si>
  <si>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</si>
  <si>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</si>
  <si>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</si>
  <si>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</si>
  <si>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</si>
  <si>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</si>
  <si>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</si>
  <si>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</si>
  <si>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</si>
  <si>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</si>
  <si>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</si>
  <si>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</si>
  <si>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</si>
  <si>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</si>
  <si>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</si>
  <si>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</si>
  <si>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</si>
  <si>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</si>
  <si>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</si>
  <si>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</si>
  <si>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</si>
  <si>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</si>
  <si>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</si>
  <si>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</si>
  <si>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</si>
  <si>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</si>
  <si>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</si>
  <si>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</si>
  <si>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</si>
  <si>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</si>
  <si>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</si>
  <si>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</si>
  <si>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</si>
  <si>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</si>
  <si>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</si>
  <si>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</si>
  <si>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</si>
  <si>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</si>
  <si>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</si>
  <si>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</si>
  <si>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</si>
  <si>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</si>
  <si>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</si>
  <si>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</si>
  <si>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</si>
  <si>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</si>
  <si>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</si>
  <si>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</si>
  <si>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</si>
  <si>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</si>
  <si>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</si>
  <si>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</si>
  <si>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</si>
  <si>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</si>
  <si>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</si>
  <si>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</si>
  <si>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</si>
  <si>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</si>
  <si>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</si>
  <si>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</si>
  <si>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</si>
  <si>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</si>
  <si>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</si>
  <si>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</si>
  <si>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</si>
  <si>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</si>
  <si>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</si>
  <si>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</si>
  <si>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</si>
  <si>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</si>
  <si>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</si>
  <si>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</si>
  <si>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</si>
  <si>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</si>
  <si>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</si>
  <si>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</si>
  <si>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</si>
  <si>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</si>
  <si>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</si>
  <si>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</si>
  <si>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</si>
  <si>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</si>
  <si>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</si>
  <si>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</si>
  <si>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</si>
  <si>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</si>
  <si>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</si>
  <si>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</si>
  <si>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</si>
  <si>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</si>
  <si>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</si>
  <si>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</si>
  <si>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</si>
  <si>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</si>
  <si>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</si>
  <si>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</si>
  <si>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</si>
  <si>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</si>
  <si>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</si>
  <si>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</si>
  <si>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</si>
  <si>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</si>
  <si>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</si>
  <si>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</si>
  <si>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</si>
  <si>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</si>
  <si>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</si>
  <si>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</si>
  <si>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</si>
  <si>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</si>
  <si>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</si>
  <si>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</si>
  <si>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</si>
  <si>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</si>
  <si>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</si>
  <si>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</si>
  <si>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</si>
  <si>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</si>
  <si>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</si>
  <si>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</si>
  <si>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</si>
  <si>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</si>
  <si>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</si>
  <si>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</si>
  <si>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</si>
  <si>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</si>
  <si>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</si>
  <si>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</si>
  <si>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</si>
  <si>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</si>
  <si>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</si>
  <si>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</si>
  <si>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</si>
  <si>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</si>
  <si>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</si>
  <si>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</si>
  <si>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</si>
  <si>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</si>
  <si>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</si>
  <si>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</si>
  <si>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</si>
  <si>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</si>
  <si>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</si>
  <si>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</si>
  <si>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</si>
  <si>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</si>
  <si>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</si>
  <si>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</si>
  <si>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</si>
  <si>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</si>
  <si>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</si>
  <si>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</si>
  <si>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</si>
  <si>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</si>
  <si>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</si>
  <si>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</si>
  <si>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</si>
  <si>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</si>
  <si>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</si>
  <si>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</si>
  <si>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</si>
  <si>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</si>
  <si>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</si>
  <si>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</si>
  <si>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</si>
  <si>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</si>
  <si>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</si>
  <si>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</si>
  <si>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</si>
  <si>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</si>
  <si>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</si>
  <si>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</si>
  <si>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</si>
  <si>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</si>
  <si>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</si>
  <si>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</si>
  <si>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</si>
  <si>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</si>
  <si>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</si>
  <si>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</si>
  <si>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</si>
  <si>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</si>
  <si>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</si>
  <si>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</si>
  <si>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</si>
  <si>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</si>
  <si>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</si>
  <si>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</si>
  <si>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</si>
  <si>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</si>
  <si>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</si>
  <si>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</si>
  <si>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</si>
  <si>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</si>
  <si>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</si>
  <si>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</si>
  <si>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</si>
  <si>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</si>
  <si>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</si>
  <si>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</si>
  <si>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</si>
  <si>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</si>
  <si>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</si>
  <si>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</si>
  <si>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</si>
  <si>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</si>
  <si>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</si>
  <si>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</si>
  <si>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</si>
  <si>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</si>
  <si>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</si>
  <si>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</si>
  <si>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</si>
  <si>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</si>
  <si>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</si>
  <si>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</si>
  <si>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</si>
  <si>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</si>
  <si>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</si>
  <si>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</si>
  <si>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</si>
  <si>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</si>
  <si>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</si>
  <si>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</si>
  <si>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</si>
  <si>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</si>
  <si>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</si>
  <si>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</si>
  <si>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</si>
  <si>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</si>
  <si>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</si>
  <si>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</si>
  <si>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</si>
  <si>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</si>
  <si>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</si>
  <si>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</si>
  <si>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</si>
  <si>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</si>
  <si>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</si>
  <si>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</si>
  <si>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</si>
  <si>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</si>
  <si>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</si>
  <si>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</si>
  <si>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</si>
  <si>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</si>
  <si>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</si>
  <si>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</si>
  <si>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</si>
  <si>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</si>
  <si>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</si>
  <si>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</si>
  <si>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</si>
  <si>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</si>
  <si>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</si>
  <si>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</si>
  <si>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</si>
  <si>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</si>
  <si>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</si>
  <si>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</si>
  <si>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</si>
  <si>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</si>
  <si>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</si>
  <si>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</si>
  <si>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</si>
  <si>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</si>
  <si>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</si>
  <si>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</si>
  <si>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</si>
  <si>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</si>
  <si>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</si>
  <si>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</si>
  <si>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</si>
  <si>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</si>
  <si>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</si>
  <si>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</si>
  <si>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</si>
  <si>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</si>
  <si>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</si>
  <si>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</si>
  <si>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</si>
  <si>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</si>
  <si>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</si>
  <si>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</si>
  <si>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</si>
  <si>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</si>
  <si>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</si>
  <si>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</si>
  <si>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</si>
  <si>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</si>
  <si>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</si>
  <si>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</si>
  <si>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</si>
  <si>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</si>
  <si>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</si>
  <si>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</si>
  <si>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</si>
  <si>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</si>
  <si>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</si>
  <si>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</si>
  <si>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</si>
  <si>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</si>
  <si>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</si>
  <si>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</si>
  <si>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</si>
  <si>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</si>
  <si>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</si>
  <si>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</si>
  <si>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</si>
  <si>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</si>
  <si>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</si>
  <si>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</si>
  <si>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</si>
  <si>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</si>
  <si>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</si>
  <si>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</si>
  <si>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</si>
  <si>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</si>
  <si>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</si>
  <si>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</si>
  <si>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</si>
  <si>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</si>
  <si>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</si>
  <si>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</si>
  <si>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</si>
  <si>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</si>
  <si>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</si>
  <si>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</si>
  <si>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</si>
  <si>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</si>
  <si>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</si>
  <si>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</si>
  <si>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</si>
  <si>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</si>
  <si>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</si>
  <si>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</si>
  <si>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</si>
  <si>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</si>
  <si>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</si>
  <si>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</si>
  <si>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</si>
  <si>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</si>
  <si>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</si>
  <si>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</si>
  <si>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</si>
  <si>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</si>
  <si>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</si>
  <si>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</si>
  <si>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</si>
  <si>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</si>
  <si>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</si>
  <si>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</si>
  <si>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</si>
  <si>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</si>
  <si>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</si>
  <si>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</si>
  <si>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</si>
  <si>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</si>
  <si>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</si>
  <si>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</si>
  <si>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</si>
  <si>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</si>
  <si>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</si>
  <si>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</si>
  <si>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</si>
  <si>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</si>
  <si>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</si>
  <si>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</si>
  <si>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</si>
  <si>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</si>
  <si>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</si>
  <si>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</si>
  <si>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</si>
  <si>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</si>
  <si>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</si>
  <si>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</si>
  <si>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</si>
  <si>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</si>
  <si>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</si>
  <si>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</si>
  <si>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</si>
  <si>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</si>
  <si>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</si>
  <si>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</si>
  <si>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</si>
  <si>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</si>
  <si>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</si>
  <si>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</si>
  <si>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</si>
  <si>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</si>
  <si>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</si>
  <si>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</si>
  <si>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</si>
  <si>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</si>
  <si>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</si>
  <si>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</si>
  <si>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</si>
  <si>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</si>
  <si>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</si>
  <si>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</si>
  <si>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</si>
  <si>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</si>
  <si>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</si>
  <si>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</si>
  <si>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</si>
  <si>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</si>
  <si>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</si>
  <si>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</si>
  <si>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</si>
  <si>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</si>
  <si>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</si>
  <si>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</si>
  <si>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</si>
  <si>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</si>
  <si>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</si>
  <si>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</si>
  <si>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</si>
  <si>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</si>
  <si>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</si>
  <si>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</si>
  <si>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</si>
  <si>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</si>
  <si>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</si>
  <si>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</si>
  <si>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</si>
  <si>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</si>
  <si>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</si>
  <si>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</si>
  <si>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</si>
  <si>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</si>
  <si>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</si>
  <si>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</si>
  <si>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</si>
  <si>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</si>
  <si>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</si>
  <si>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</si>
  <si>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</si>
  <si>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</si>
  <si>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</si>
  <si>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</si>
  <si>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</si>
  <si>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</si>
  <si>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</si>
  <si>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</si>
  <si>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</si>
  <si>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</si>
  <si>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</si>
  <si>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</si>
  <si>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</si>
  <si>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</si>
  <si>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</si>
  <si>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</si>
  <si>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</si>
  <si>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</si>
  <si>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</si>
  <si>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</si>
  <si>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</si>
  <si>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</si>
  <si>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</si>
  <si>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</si>
  <si>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</si>
  <si>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</si>
  <si>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</si>
  <si>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</si>
  <si>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</si>
  <si>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</si>
  <si>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</si>
  <si>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</si>
  <si>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</si>
  <si>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</si>
  <si>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</si>
  <si>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</si>
  <si>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</si>
  <si>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</si>
  <si>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</si>
  <si>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</si>
  <si>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</si>
  <si>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</si>
  <si>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</si>
  <si>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</si>
  <si>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</si>
  <si>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</si>
  <si>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</si>
  <si>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</si>
  <si>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</si>
  <si>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</si>
  <si>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</si>
  <si>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</si>
  <si>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</si>
  <si>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</si>
  <si>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</si>
  <si>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</si>
  <si>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</si>
  <si>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</si>
  <si>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</si>
  <si>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</si>
  <si>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</si>
  <si>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</si>
  <si>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</si>
  <si>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</si>
  <si>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</si>
  <si>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</si>
  <si>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</si>
  <si>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</si>
  <si>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</si>
  <si>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</si>
  <si>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</si>
  <si>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</si>
  <si>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</si>
  <si>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</si>
  <si>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</si>
  <si>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</si>
  <si>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</si>
  <si>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</si>
  <si>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</si>
  <si>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</si>
  <si>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</si>
  <si>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</si>
  <si>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</si>
  <si>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</si>
  <si>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</si>
  <si>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</si>
  <si>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</si>
  <si>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</si>
  <si>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</si>
  <si>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</si>
  <si>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</si>
  <si>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</si>
  <si>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</si>
  <si>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</si>
  <si>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</si>
  <si>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</si>
  <si>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</si>
  <si>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</si>
  <si>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</si>
  <si>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</si>
  <si>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</si>
  <si>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</si>
  <si>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</si>
  <si>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</si>
  <si>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</si>
  <si>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</si>
  <si>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</si>
  <si>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</si>
  <si>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</si>
  <si>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</si>
  <si>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</si>
  <si>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</si>
  <si>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</si>
  <si>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</si>
  <si>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</si>
  <si>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</si>
  <si>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</si>
  <si>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</si>
  <si>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</si>
  <si>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</si>
  <si>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</si>
  <si>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</si>
  <si>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</si>
  <si>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</si>
  <si>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</si>
  <si>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</si>
  <si>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</si>
  <si>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</si>
  <si>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</si>
  <si>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</si>
  <si>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</si>
  <si>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</si>
  <si>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</si>
  <si>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</si>
  <si>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</si>
  <si>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</si>
  <si>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</si>
  <si>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</si>
  <si>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</si>
  <si>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</si>
  <si>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</si>
  <si>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</si>
  <si>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</si>
  <si>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</si>
  <si>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</si>
  <si>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</si>
  <si>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</si>
  <si>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</si>
  <si>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</si>
  <si>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</si>
  <si>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</si>
  <si>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</si>
  <si>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</si>
  <si>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</si>
  <si>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</si>
  <si>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</si>
  <si>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</si>
  <si>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</si>
  <si>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</si>
  <si>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</si>
  <si>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</si>
  <si>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</si>
  <si>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</si>
  <si>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</si>
  <si>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</si>
  <si>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</si>
  <si>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</si>
  <si>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</si>
  <si>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</si>
  <si>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</si>
  <si>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</si>
  <si>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</si>
  <si>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</si>
  <si>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</si>
  <si>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</si>
  <si>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</si>
  <si>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</si>
  <si>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</si>
  <si>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</si>
  <si>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</si>
  <si>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</si>
  <si>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</si>
  <si>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</si>
  <si>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</si>
  <si>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</si>
  <si>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</si>
  <si>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</si>
  <si>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</si>
  <si>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</si>
  <si>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</si>
  <si>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</si>
  <si>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</si>
  <si>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</si>
  <si>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</si>
  <si>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</si>
  <si>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</si>
  <si>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</si>
  <si>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</si>
  <si>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</si>
  <si>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</si>
  <si>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</si>
  <si>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</si>
  <si>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</si>
  <si>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</si>
  <si>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</si>
  <si>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</si>
  <si>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</si>
  <si>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</si>
  <si>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</si>
  <si>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</si>
  <si>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</si>
  <si>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</si>
  <si>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</si>
  <si>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</si>
  <si>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</si>
  <si>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</si>
  <si>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</si>
  <si>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</si>
  <si>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</si>
  <si>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</si>
  <si>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</si>
  <si>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</si>
  <si>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</si>
  <si>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</si>
  <si>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</si>
  <si>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</si>
  <si>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</si>
  <si>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</si>
  <si>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</si>
  <si>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</si>
  <si>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</si>
  <si>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</si>
  <si>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</si>
  <si>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</si>
  <si>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</si>
  <si>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</si>
  <si>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</si>
  <si>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</si>
  <si>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</si>
  <si>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</si>
  <si>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</si>
  <si>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</si>
  <si>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</si>
  <si>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</si>
  <si>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</si>
  <si>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</si>
  <si>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</si>
  <si>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</si>
  <si>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</si>
  <si>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</si>
  <si>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</si>
  <si>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</si>
  <si>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</si>
  <si>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</si>
  <si>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</si>
  <si>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</si>
  <si>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</si>
  <si>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</si>
  <si>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</si>
  <si>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</si>
  <si>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</si>
  <si>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</si>
  <si>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</si>
  <si>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</si>
  <si>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</si>
  <si>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</si>
  <si>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</si>
  <si>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</si>
  <si>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</si>
  <si>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</si>
  <si>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</si>
  <si>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</si>
  <si>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</si>
  <si>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</si>
  <si>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</si>
  <si>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</si>
  <si>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</si>
  <si>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</si>
  <si>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</si>
  <si>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</si>
  <si>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</si>
  <si>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</si>
  <si>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</si>
  <si>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</si>
  <si>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</si>
  <si>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</si>
  <si>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</si>
  <si>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</si>
  <si>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</si>
  <si>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</si>
  <si>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</si>
  <si>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</si>
  <si>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</si>
  <si>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</si>
  <si>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</si>
  <si>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</si>
  <si>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</si>
  <si>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</si>
  <si>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</si>
  <si>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</si>
  <si>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</si>
  <si>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</si>
  <si>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</si>
  <si>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</si>
  <si>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</si>
  <si>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</si>
  <si>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</si>
  <si>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</si>
  <si>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</si>
  <si>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</si>
  <si>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</si>
  <si>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</si>
  <si>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</si>
  <si>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</si>
  <si>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</si>
  <si>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</si>
  <si>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</si>
  <si>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</si>
  <si>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</si>
  <si>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</si>
  <si>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</si>
  <si>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</si>
  <si>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</si>
  <si>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</si>
  <si>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</si>
  <si>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</si>
  <si>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</si>
  <si>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</si>
  <si>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</si>
  <si>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</si>
  <si>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</si>
  <si>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</si>
  <si>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</si>
  <si>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</si>
  <si>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</si>
  <si>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</si>
  <si>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</si>
  <si>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</si>
  <si>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</si>
  <si>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</si>
  <si>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</si>
  <si>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</si>
  <si>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</si>
  <si>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</si>
  <si>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</si>
  <si>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</si>
  <si>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</si>
  <si>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</si>
  <si>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</si>
  <si>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</si>
  <si>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</si>
  <si>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</si>
  <si>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</si>
  <si>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</si>
  <si>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</si>
  <si>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</si>
  <si>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</si>
  <si>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</si>
  <si>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</si>
  <si>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</si>
  <si>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</si>
  <si>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</si>
  <si>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</si>
  <si>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</si>
  <si>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</si>
  <si>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</si>
  <si>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</si>
  <si>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</si>
  <si>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</si>
  <si>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</si>
  <si>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</si>
  <si>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</si>
  <si>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</si>
  <si>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</si>
  <si>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</si>
  <si>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</si>
  <si>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</si>
  <si>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</si>
  <si>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</si>
  <si>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</si>
  <si>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</si>
  <si>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</si>
  <si>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</si>
  <si>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</si>
  <si>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</si>
  <si>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</si>
  <si>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</si>
  <si>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</si>
  <si>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</si>
  <si>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</si>
  <si>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</si>
  <si>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</si>
  <si>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</si>
  <si>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</si>
  <si>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</si>
  <si>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</si>
  <si>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</si>
  <si>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</si>
  <si>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</si>
  <si>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</si>
  <si>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</si>
  <si>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</si>
  <si>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</si>
  <si>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</si>
  <si>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</si>
  <si>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</si>
  <si>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</si>
  <si>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</si>
  <si>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</si>
  <si>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</si>
  <si>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</si>
  <si>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</si>
  <si>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</si>
  <si>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</si>
  <si>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</si>
  <si>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</si>
  <si>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</si>
  <si>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</si>
  <si>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</si>
  <si>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</si>
  <si>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</si>
  <si>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</si>
  <si>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</si>
  <si>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</si>
  <si>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</si>
  <si>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</si>
  <si>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</si>
  <si>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</si>
  <si>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</si>
  <si>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</si>
  <si>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</si>
  <si>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</si>
  <si>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</si>
  <si>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</si>
  <si>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</si>
  <si>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</si>
  <si>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</si>
  <si>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</si>
  <si>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</si>
  <si>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</si>
  <si>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</si>
  <si>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</si>
  <si>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</si>
  <si>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</si>
  <si>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</si>
  <si>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</si>
  <si>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</si>
  <si>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</si>
  <si>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</si>
  <si>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</si>
  <si>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</si>
  <si>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</si>
  <si>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</si>
  <si>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</si>
  <si>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</si>
  <si>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</si>
  <si>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</si>
  <si>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</si>
  <si>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</si>
  <si>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</si>
  <si>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</si>
  <si>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</si>
  <si>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</si>
  <si>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</si>
  <si>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</si>
  <si>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</si>
  <si>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</si>
  <si>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</si>
  <si>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</si>
  <si>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</si>
  <si>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</si>
  <si>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</si>
  <si>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</si>
  <si>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</si>
  <si>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</si>
  <si>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</si>
  <si>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</si>
  <si>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</si>
  <si>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</si>
  <si>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</si>
  <si>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</si>
  <si>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</si>
  <si>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</si>
  <si>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</si>
  <si>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</si>
  <si>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</si>
  <si>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</si>
  <si>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</si>
  <si>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</si>
  <si>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</si>
  <si>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</si>
  <si>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</si>
  <si>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</si>
  <si>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</si>
  <si>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</si>
  <si>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</si>
  <si>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</si>
  <si>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</si>
  <si>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</si>
  <si>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</si>
  <si>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</si>
  <si>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</si>
  <si>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</si>
  <si>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</si>
  <si>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</si>
  <si>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</si>
  <si>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</si>
  <si>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</si>
  <si>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</si>
  <si>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</si>
  <si>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</si>
  <si>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</si>
  <si>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</si>
  <si>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</si>
  <si>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</si>
  <si>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</si>
  <si>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</si>
  <si>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</si>
  <si>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</si>
  <si>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</si>
  <si>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</si>
  <si>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</si>
  <si>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</si>
  <si>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</si>
  <si>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</si>
  <si>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</si>
  <si>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</si>
  <si>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</si>
  <si>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</si>
  <si>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</si>
  <si>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</si>
  <si>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</si>
  <si>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</si>
  <si>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</si>
  <si>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</si>
  <si>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</si>
  <si>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</si>
  <si>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</si>
  <si>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</si>
  <si>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</si>
  <si>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</si>
  <si>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</si>
  <si>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</si>
  <si>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</si>
  <si>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</si>
  <si>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</si>
  <si>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</si>
  <si>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</si>
  <si>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</si>
  <si>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</si>
  <si>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</si>
  <si>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</si>
  <si>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</si>
  <si>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</si>
  <si>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</si>
  <si>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</si>
  <si>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</si>
  <si>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</si>
  <si>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</si>
  <si>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</si>
  <si>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</si>
  <si>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</si>
  <si>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</si>
  <si>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</si>
  <si>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</si>
  <si>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</si>
  <si>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</si>
  <si>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</si>
  <si>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</si>
  <si>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</si>
  <si>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</si>
  <si>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</si>
  <si>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</si>
  <si>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</si>
  <si>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</si>
  <si>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</si>
  <si>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</si>
  <si>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</si>
  <si>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</si>
  <si>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</si>
  <si>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</si>
  <si>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</si>
  <si>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</si>
  <si>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</si>
  <si>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</si>
  <si>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</si>
  <si>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</si>
  <si>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</si>
  <si>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</si>
  <si>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</si>
  <si>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</si>
  <si>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</si>
  <si>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</si>
  <si>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</si>
  <si>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</si>
  <si>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</si>
  <si>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</si>
  <si>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</si>
  <si>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</si>
  <si>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</si>
  <si>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</si>
  <si>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</si>
  <si>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</si>
  <si>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</si>
  <si>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</si>
  <si>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</si>
  <si>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</si>
  <si>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</si>
  <si>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</si>
  <si>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</si>
  <si>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</si>
  <si>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</si>
  <si>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</si>
  <si>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</si>
  <si>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</si>
  <si>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</si>
  <si>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</si>
  <si>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</si>
  <si>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</si>
  <si>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</si>
  <si>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</si>
  <si>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</si>
  <si>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</si>
  <si>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</si>
  <si>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</si>
  <si>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</si>
  <si>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</si>
  <si>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</si>
  <si>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</si>
  <si>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</si>
  <si>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</si>
  <si>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</si>
  <si>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</si>
  <si>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</si>
  <si>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</si>
  <si>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</si>
  <si>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</si>
  <si>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</si>
  <si>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</si>
  <si>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</si>
  <si>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</si>
  <si>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</si>
  <si>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</si>
  <si>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</si>
  <si>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</si>
  <si>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</si>
  <si>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</si>
  <si>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</si>
  <si>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</si>
  <si>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</si>
  <si>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</si>
  <si>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</si>
  <si>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</si>
  <si>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</si>
  <si>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</si>
  <si>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</si>
  <si>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</si>
  <si>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</si>
  <si>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</si>
  <si>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</si>
  <si>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</si>
  <si>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</si>
  <si>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</si>
  <si>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</si>
  <si>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</si>
  <si>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</si>
  <si>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</si>
  <si>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</si>
  <si>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</si>
  <si>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</si>
  <si>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</si>
  <si>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</si>
  <si>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</si>
  <si>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</si>
  <si>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</si>
  <si>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</si>
  <si>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</si>
  <si>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</si>
  <si>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</si>
  <si>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</si>
  <si>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</si>
  <si>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</si>
  <si>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</si>
  <si>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</si>
  <si>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</si>
  <si>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</si>
  <si>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</si>
  <si>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</si>
  <si>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</si>
  <si>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</si>
  <si>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</si>
  <si>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</si>
  <si>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</si>
  <si>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</si>
  <si>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</si>
  <si>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</si>
  <si>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</si>
  <si>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</si>
  <si>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</si>
  <si>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</si>
  <si>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</si>
  <si>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</si>
  <si>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</si>
  <si>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</si>
  <si>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</si>
  <si>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</si>
  <si>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</si>
  <si>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</si>
  <si>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</si>
  <si>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</si>
  <si>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</si>
  <si>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</si>
  <si>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</si>
  <si>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</si>
  <si>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</si>
  <si>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</si>
  <si>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</si>
  <si>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</si>
  <si>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</si>
  <si>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</si>
  <si>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</si>
  <si>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</si>
  <si>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</si>
  <si>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</si>
  <si>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</si>
  <si>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</si>
  <si>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</si>
  <si>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</si>
  <si>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</si>
  <si>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</si>
  <si>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</si>
  <si>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</si>
  <si>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</si>
  <si>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</si>
  <si>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</si>
  <si>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</si>
  <si>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</si>
  <si>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</si>
  <si>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</si>
  <si>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</si>
  <si>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</si>
  <si>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</si>
  <si>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</si>
  <si>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</si>
  <si>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</si>
  <si>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</si>
  <si>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</si>
  <si>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</si>
  <si>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</si>
  <si>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</si>
  <si>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</si>
  <si>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</si>
  <si>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</si>
  <si>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</si>
  <si>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</si>
  <si>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</si>
  <si>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</si>
  <si>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</si>
  <si>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</si>
  <si>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</si>
  <si>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</si>
  <si>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</si>
  <si>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</si>
  <si>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</si>
  <si>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</si>
  <si>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</si>
  <si>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</si>
  <si>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</si>
  <si>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</si>
  <si>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</si>
  <si>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</si>
  <si>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</si>
  <si>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</si>
  <si>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</si>
  <si>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</si>
  <si>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</si>
  <si>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</si>
  <si>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</si>
  <si>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</si>
  <si>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</si>
  <si>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</si>
  <si>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</si>
  <si>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</si>
  <si>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</si>
  <si>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</si>
  <si>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</si>
  <si>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</si>
  <si>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</si>
  <si>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</si>
  <si>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</si>
  <si>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</si>
  <si>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</si>
  <si>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</si>
  <si>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</si>
  <si>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</si>
  <si>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</si>
  <si>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</si>
  <si>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</si>
  <si>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</si>
  <si>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</si>
  <si>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</si>
  <si>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</si>
  <si>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</si>
  <si>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</si>
  <si>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</si>
  <si>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</si>
  <si>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</si>
  <si>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</si>
  <si>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</si>
  <si>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</si>
  <si>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</si>
  <si>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</si>
  <si>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</si>
  <si>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</si>
  <si>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</si>
  <si>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</si>
  <si>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</si>
  <si>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</si>
  <si>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</si>
  <si>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</si>
  <si>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</si>
  <si>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</si>
  <si>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</si>
  <si>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</si>
  <si>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</si>
  <si>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</si>
  <si>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</si>
  <si>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</si>
  <si>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</si>
  <si>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</si>
  <si>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</si>
  <si>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</si>
  <si>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</si>
  <si>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</si>
  <si>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</si>
  <si>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</si>
  <si>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</si>
  <si>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</si>
  <si>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</si>
  <si>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</si>
  <si>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</si>
  <si>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</si>
  <si>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</si>
  <si>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</si>
  <si>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</si>
  <si>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</si>
  <si>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</si>
  <si>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</si>
  <si>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</si>
  <si>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</si>
  <si>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</si>
  <si>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</si>
  <si>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</si>
  <si>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</si>
  <si>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</si>
  <si>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</si>
  <si>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</si>
  <si>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</si>
  <si>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</si>
  <si>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</si>
  <si>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</si>
  <si>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</si>
  <si>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</si>
  <si>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</si>
  <si>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</si>
  <si>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</si>
  <si>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</si>
  <si>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</si>
  <si>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</si>
  <si>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</si>
  <si>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</si>
  <si>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</si>
  <si>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</si>
  <si>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</si>
  <si>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</si>
  <si>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</si>
  <si>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</si>
  <si>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</si>
  <si>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</si>
  <si>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</si>
  <si>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</si>
  <si>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</si>
  <si>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</si>
  <si>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</si>
  <si>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</si>
  <si>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</si>
  <si>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</si>
  <si>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</si>
  <si>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</si>
  <si>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</si>
  <si>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</si>
  <si>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</si>
  <si>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</si>
  <si>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</si>
  <si>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</si>
  <si>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</si>
  <si>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</si>
  <si>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</si>
  <si>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</si>
  <si>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</si>
  <si>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</si>
  <si>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</si>
  <si>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</si>
  <si>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</si>
  <si>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</si>
  <si>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</si>
  <si>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</si>
  <si>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</si>
  <si>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</si>
  <si>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</si>
  <si>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</si>
  <si>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</si>
  <si>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</si>
  <si>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</si>
  <si>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</si>
  <si>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</si>
  <si>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</si>
  <si>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</si>
  <si>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</si>
  <si>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</si>
  <si>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</si>
  <si>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</si>
  <si>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</si>
  <si>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</si>
  <si>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</si>
  <si>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</si>
  <si>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</si>
  <si>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</si>
  <si>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</si>
  <si>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</si>
  <si>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</si>
  <si>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</si>
  <si>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</si>
  <si>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</si>
  <si>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</si>
  <si>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</si>
  <si>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</si>
  <si>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</si>
  <si>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</si>
  <si>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</si>
  <si>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</si>
  <si>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</si>
  <si>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</si>
  <si>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</si>
  <si>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</si>
  <si>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</si>
  <si>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</si>
  <si>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</si>
  <si>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</si>
  <si>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</si>
  <si>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</si>
  <si>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</si>
  <si>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</si>
  <si>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</si>
  <si>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</si>
  <si>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</si>
  <si>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</si>
  <si>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</si>
  <si>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</si>
  <si>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</si>
  <si>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</si>
  <si>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</si>
  <si>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</si>
  <si>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</si>
  <si>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</si>
  <si>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</si>
  <si>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</si>
  <si>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</si>
  <si>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</si>
  <si>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</si>
  <si>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</si>
  <si>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</si>
  <si>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</si>
  <si>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</si>
  <si>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</si>
  <si>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</si>
  <si>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</si>
  <si>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</si>
  <si>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</si>
  <si>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</si>
  <si>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</si>
  <si>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</si>
  <si>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</si>
  <si>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</si>
  <si>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</si>
  <si>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</si>
  <si>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</si>
  <si>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</si>
  <si>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</si>
  <si>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</si>
  <si>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</si>
  <si>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</si>
  <si>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</si>
  <si>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</si>
  <si>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</si>
  <si>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</si>
  <si>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</si>
  <si>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</si>
  <si>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</si>
  <si>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</si>
  <si>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</si>
  <si>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</si>
  <si>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</si>
  <si>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</si>
  <si>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</si>
  <si>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</si>
  <si>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</si>
  <si>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</si>
  <si>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</si>
  <si>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</si>
  <si>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</si>
  <si>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</si>
  <si>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</si>
  <si>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</si>
  <si>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</si>
  <si>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</si>
  <si>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</si>
  <si>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</si>
  <si>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</si>
  <si>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</si>
  <si>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</si>
  <si>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</si>
  <si>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</si>
  <si>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</si>
  <si>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</si>
  <si>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</si>
  <si>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</si>
  <si>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</si>
  <si>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</si>
  <si>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</si>
  <si>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</si>
  <si>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</si>
  <si>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</si>
  <si>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</si>
  <si>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</si>
  <si>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</si>
  <si>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</si>
  <si>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</si>
  <si>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</si>
  <si>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</si>
  <si>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</si>
  <si>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</si>
  <si>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</si>
  <si>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</si>
  <si>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</si>
  <si>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</si>
  <si>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</si>
  <si>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</si>
  <si>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</si>
  <si>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</si>
  <si>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</si>
  <si>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</si>
  <si>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</si>
  <si>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</si>
  <si>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</si>
  <si>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</si>
  <si>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</si>
  <si>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</si>
  <si>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</si>
  <si>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</si>
  <si>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</si>
  <si>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</si>
  <si>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</si>
  <si>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</si>
  <si>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</si>
  <si>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</si>
  <si>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</si>
  <si>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</si>
  <si>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</si>
  <si>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</si>
  <si>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</si>
  <si>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</si>
  <si>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</si>
  <si>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</si>
  <si>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</si>
  <si>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</si>
  <si>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</si>
  <si>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</si>
  <si>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</si>
  <si>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</si>
  <si>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</si>
  <si>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</si>
  <si>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</si>
  <si>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</si>
  <si>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</si>
  <si>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</si>
  <si>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</si>
  <si>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</si>
  <si>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</si>
  <si>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</si>
  <si>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</si>
  <si>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</si>
  <si>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</si>
  <si>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</si>
  <si>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</si>
  <si>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</si>
  <si>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</si>
  <si>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</si>
  <si>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</si>
  <si>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</si>
  <si>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</si>
  <si>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</si>
  <si>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</si>
  <si>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</si>
  <si>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</si>
  <si>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</si>
  <si>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</si>
  <si>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</si>
  <si>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</si>
  <si>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</si>
  <si>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</si>
  <si>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</si>
  <si>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</si>
  <si>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</si>
  <si>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</si>
  <si>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</si>
  <si>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</si>
  <si>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</si>
  <si>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</si>
  <si>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</si>
  <si>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</si>
  <si>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</si>
  <si>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</si>
  <si>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</si>
  <si>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</si>
  <si>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</si>
  <si>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</si>
  <si>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</si>
  <si>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</si>
  <si>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</si>
  <si>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</si>
  <si>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</si>
  <si>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</si>
  <si>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</si>
  <si>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</si>
  <si>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</si>
  <si>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</si>
  <si>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</si>
  <si>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</si>
  <si>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</si>
  <si>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</si>
  <si>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</si>
  <si>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</si>
  <si>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</si>
  <si>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</si>
  <si>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</si>
  <si>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</si>
  <si>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</si>
  <si>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</si>
  <si>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</si>
  <si>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</si>
  <si>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</si>
  <si>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</si>
  <si>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</si>
  <si>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</si>
  <si>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</si>
  <si>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</si>
  <si>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</si>
  <si>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</si>
  <si>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</si>
  <si>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</si>
  <si>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</si>
  <si>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</si>
  <si>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</si>
  <si>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</si>
  <si>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</si>
  <si>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</si>
  <si>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</si>
  <si>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</si>
  <si>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</si>
  <si>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</si>
  <si>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</si>
  <si>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</si>
  <si>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</si>
  <si>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</si>
  <si>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</si>
  <si>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</si>
  <si>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</si>
  <si>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</si>
  <si>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</si>
  <si>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</si>
  <si>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</si>
  <si>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</si>
  <si>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</si>
  <si>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</si>
  <si>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</si>
  <si>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</si>
  <si>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</si>
  <si>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</si>
  <si>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</si>
  <si>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</si>
  <si>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</si>
  <si>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</si>
  <si>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</si>
  <si>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</si>
  <si>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</si>
  <si>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</si>
  <si>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</si>
  <si>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</si>
  <si>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</si>
  <si>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</si>
  <si>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</si>
  <si>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</si>
  <si>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</si>
  <si>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</si>
  <si>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</si>
  <si>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</si>
  <si>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</si>
  <si>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</si>
  <si>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</si>
  <si>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</si>
  <si>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</si>
  <si>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</si>
  <si>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</si>
  <si>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</si>
  <si>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</si>
  <si>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</si>
  <si>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</si>
  <si>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</si>
  <si>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</si>
  <si>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</si>
  <si>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</si>
  <si>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</si>
  <si>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</si>
  <si>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</si>
  <si>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</si>
  <si>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</si>
  <si>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</si>
  <si>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</si>
  <si>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</si>
  <si>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</si>
  <si>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</si>
  <si>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</si>
  <si>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</si>
  <si>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</si>
  <si>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</si>
  <si>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</si>
  <si>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</si>
  <si>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</si>
  <si>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</si>
  <si>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</si>
  <si>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</si>
  <si>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</si>
  <si>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</si>
  <si>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</si>
  <si>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</si>
  <si>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</si>
  <si>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</si>
  <si>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</si>
  <si>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</si>
  <si>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</si>
  <si>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</si>
  <si>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</si>
  <si>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</si>
  <si>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</si>
  <si>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</si>
  <si>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</si>
  <si>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</si>
  <si>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</si>
  <si>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</si>
  <si>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</si>
  <si>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</si>
  <si>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</si>
  <si>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</si>
  <si>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</si>
  <si>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</si>
  <si>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</si>
  <si>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</si>
  <si>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</si>
  <si>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</si>
  <si>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</si>
  <si>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</si>
  <si>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</si>
  <si>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</si>
  <si>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</si>
  <si>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</si>
  <si>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</si>
  <si>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</si>
  <si>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</si>
  <si>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</si>
  <si>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</si>
  <si>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</si>
  <si>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</si>
  <si>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</si>
  <si>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</si>
  <si>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</si>
  <si>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</si>
  <si>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</si>
  <si>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</si>
  <si>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</si>
  <si>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</si>
  <si>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</si>
  <si>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</si>
  <si>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</si>
  <si>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</si>
  <si>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</si>
  <si>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</si>
  <si>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</si>
  <si>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</si>
  <si>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</si>
  <si>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</si>
  <si>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</si>
  <si>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</si>
  <si>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</si>
  <si>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</si>
  <si>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</si>
  <si>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</si>
  <si>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</si>
  <si>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</si>
  <si>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</si>
  <si>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</si>
  <si>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</si>
  <si>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</si>
  <si>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</si>
  <si>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</si>
  <si>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</si>
  <si>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</si>
  <si>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</si>
  <si>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</si>
  <si>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</si>
  <si>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</si>
  <si>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</si>
  <si>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</si>
  <si>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</si>
  <si>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</si>
  <si>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</si>
  <si>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</si>
  <si>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</si>
  <si>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</si>
  <si>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</si>
  <si>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</si>
  <si>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</si>
  <si>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</si>
  <si>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</si>
  <si>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</si>
  <si>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</si>
  <si>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</si>
  <si>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</si>
  <si>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</si>
  <si>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</si>
  <si>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</si>
  <si>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</si>
  <si>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</si>
  <si>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</si>
  <si>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</si>
  <si>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</si>
  <si>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</si>
  <si>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</si>
  <si>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</si>
  <si>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</si>
  <si>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</si>
  <si>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</si>
  <si>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</si>
  <si>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</si>
  <si>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</si>
  <si>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</si>
  <si>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</si>
  <si>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</si>
  <si>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</si>
  <si>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</si>
  <si>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</si>
  <si>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</si>
  <si>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</si>
  <si>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</si>
  <si>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</si>
  <si>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</si>
  <si>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</si>
  <si>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</si>
  <si>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</si>
  <si>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</si>
  <si>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</si>
  <si>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</si>
  <si>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</si>
  <si>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</si>
  <si>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</si>
  <si>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</si>
  <si>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</si>
  <si>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</si>
  <si>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</si>
  <si>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</si>
  <si>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</si>
  <si>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</si>
  <si>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</si>
  <si>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</si>
  <si>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</si>
  <si>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</si>
  <si>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</si>
  <si>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</si>
  <si>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</si>
  <si>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</si>
  <si>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</si>
  <si>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</si>
  <si>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</si>
  <si>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</si>
  <si>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</si>
  <si>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</si>
  <si>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</si>
  <si>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</si>
  <si>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</si>
  <si>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</si>
  <si>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</si>
  <si>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</si>
  <si>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</si>
  <si>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</si>
  <si>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</si>
  <si>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</si>
  <si>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</si>
  <si>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</si>
  <si>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</si>
  <si>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</si>
  <si>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</si>
  <si>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</si>
  <si>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</si>
  <si>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</si>
  <si>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</si>
  <si>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</si>
  <si>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</si>
  <si>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</si>
  <si>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</si>
  <si>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</si>
  <si>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</si>
  <si>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</si>
  <si>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</si>
  <si>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</si>
  <si>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</si>
  <si>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</si>
  <si>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</si>
  <si>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</si>
  <si>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</si>
  <si>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</si>
  <si>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</si>
  <si>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</si>
  <si>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</si>
  <si>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</si>
  <si>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</si>
  <si>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</si>
  <si>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</si>
  <si>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</si>
  <si>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</si>
  <si>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</si>
  <si>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</si>
  <si>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</si>
  <si>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</si>
  <si>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</si>
  <si>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</si>
  <si>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</si>
  <si>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</si>
  <si>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</si>
  <si>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</si>
  <si>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</si>
  <si>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</si>
  <si>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</si>
  <si>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</si>
  <si>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</si>
  <si>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</si>
  <si>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</si>
  <si>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</si>
  <si>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</si>
  <si>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</si>
  <si>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</si>
  <si>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</si>
  <si>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</si>
  <si>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</si>
  <si>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</si>
  <si>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</si>
  <si>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</si>
  <si>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</si>
  <si>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</si>
  <si>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</si>
  <si>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</si>
  <si>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</si>
  <si>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</si>
  <si>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</si>
  <si>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</si>
  <si>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</si>
  <si>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</si>
  <si>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</si>
  <si>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</si>
  <si>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</si>
  <si>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</si>
  <si>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</si>
  <si>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</si>
  <si>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</si>
  <si>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</si>
  <si>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</si>
  <si>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</si>
  <si>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</si>
  <si>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</si>
  <si>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</si>
  <si>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</si>
  <si>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</si>
  <si>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</si>
  <si>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</si>
  <si>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</si>
  <si>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</si>
  <si>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</si>
  <si>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</si>
  <si>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</si>
  <si>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</si>
  <si>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</si>
  <si>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</si>
  <si>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</si>
  <si>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</si>
  <si>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</si>
  <si>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</si>
  <si>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</si>
  <si>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</si>
  <si>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</si>
  <si>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</si>
  <si>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</si>
  <si>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</si>
  <si>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</si>
  <si>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</si>
  <si>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</si>
  <si>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</si>
  <si>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</si>
  <si>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</si>
  <si>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</si>
  <si>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</si>
  <si>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</si>
  <si>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</si>
  <si>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</si>
  <si>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</si>
  <si>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</si>
  <si>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</si>
  <si>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</si>
  <si>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</si>
  <si>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</si>
  <si>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</si>
  <si>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</si>
  <si>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</si>
  <si>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</si>
  <si>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</si>
  <si>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</si>
  <si>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</si>
  <si>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</si>
  <si>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</si>
  <si>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</si>
  <si>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</si>
  <si>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</si>
  <si>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</si>
  <si>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</si>
  <si>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</si>
  <si>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</si>
  <si>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</si>
  <si>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</si>
  <si>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</si>
  <si>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</si>
  <si>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</si>
  <si>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</si>
  <si>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</si>
  <si>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</si>
  <si>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</si>
  <si>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</si>
  <si>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</si>
  <si>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</si>
  <si>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</si>
  <si>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</si>
  <si>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</si>
  <si>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</si>
  <si>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</si>
  <si>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</si>
  <si>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</si>
  <si>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</si>
  <si>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</si>
  <si>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</si>
  <si>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</si>
  <si>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</si>
  <si>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</si>
  <si>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</si>
  <si>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</si>
  <si>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</si>
  <si>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</si>
  <si>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</si>
  <si>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</si>
  <si>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</si>
  <si>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</si>
  <si>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</si>
  <si>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</si>
  <si>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</si>
  <si>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</si>
  <si>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</si>
  <si>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</si>
  <si>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</si>
  <si>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</si>
  <si>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</si>
  <si>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</si>
  <si>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</si>
  <si>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</si>
  <si>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</si>
  <si>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</si>
  <si>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</si>
  <si>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</si>
  <si>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</si>
  <si>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</si>
  <si>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</si>
  <si>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</si>
  <si>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</si>
  <si>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</si>
  <si>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</si>
  <si>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</si>
  <si>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</si>
  <si>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</si>
  <si>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</si>
  <si>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</si>
  <si>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</si>
  <si>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</si>
  <si>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</si>
  <si>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</si>
  <si>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</si>
  <si>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</si>
  <si>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</si>
  <si>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</si>
  <si>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</si>
  <si>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</si>
  <si>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</si>
  <si>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</si>
  <si>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</si>
  <si>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</si>
  <si>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</si>
  <si>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</si>
  <si>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</si>
  <si>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</si>
  <si>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</si>
  <si>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</si>
  <si>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</si>
  <si>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</si>
  <si>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</si>
  <si>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</si>
  <si>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</si>
  <si>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</si>
  <si>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</si>
  <si>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</si>
  <si>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</si>
  <si>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</si>
  <si>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</si>
  <si>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</si>
  <si>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</si>
  <si>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</si>
  <si>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</si>
  <si>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</si>
  <si>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</si>
  <si>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</si>
  <si>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</si>
  <si>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</si>
  <si>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</si>
  <si>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</si>
  <si>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</si>
  <si>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</si>
  <si>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</si>
  <si>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</si>
  <si>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</si>
  <si>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</si>
  <si>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</si>
  <si>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</si>
  <si>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</si>
  <si>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</si>
  <si>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</si>
  <si>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</si>
  <si>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</si>
  <si>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</si>
  <si>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</si>
  <si>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</si>
  <si>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</si>
  <si>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</si>
  <si>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</si>
  <si>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</si>
  <si>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</si>
  <si>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</si>
  <si>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</si>
  <si>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</si>
  <si>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</si>
  <si>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</si>
  <si>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</si>
  <si>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</si>
  <si>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</si>
  <si>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</si>
  <si>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</si>
  <si>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</si>
  <si>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</si>
  <si>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</si>
  <si>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</si>
  <si>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</si>
  <si>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</si>
  <si>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</si>
  <si>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</si>
  <si>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</si>
  <si>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</si>
  <si>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</si>
  <si>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</si>
  <si>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</si>
  <si>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</si>
  <si>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</si>
  <si>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</si>
  <si>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</si>
  <si>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</si>
  <si>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</si>
  <si>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</si>
  <si>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</si>
  <si>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</si>
  <si>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</si>
  <si>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</si>
  <si>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</si>
  <si>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</si>
  <si>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</si>
  <si>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</si>
  <si>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</si>
  <si>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</si>
  <si>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</si>
  <si>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</si>
  <si>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</si>
  <si>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</si>
  <si>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</si>
  <si>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</si>
  <si>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</si>
  <si>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</si>
  <si>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</si>
  <si>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</si>
  <si>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</si>
  <si>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</si>
  <si>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</si>
  <si>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</si>
  <si>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</si>
  <si>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</si>
  <si>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</si>
  <si>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</si>
  <si>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</si>
  <si>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</si>
  <si>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</si>
  <si>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</si>
  <si>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</si>
  <si>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</si>
  <si>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</si>
  <si>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</si>
  <si>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</si>
  <si>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</si>
  <si>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</si>
  <si>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</si>
  <si>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</si>
  <si>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</si>
  <si>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</si>
  <si>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</si>
  <si>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</si>
  <si>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</si>
  <si>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</si>
  <si>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</si>
  <si>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</si>
  <si>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</si>
  <si>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</si>
  <si>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</si>
  <si>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</si>
  <si>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</si>
  <si>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</si>
  <si>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</si>
  <si>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</si>
  <si>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</si>
  <si>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</si>
  <si>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</si>
  <si>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</si>
  <si>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</si>
  <si>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</si>
  <si>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</si>
  <si>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</si>
  <si>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</si>
  <si>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</si>
  <si>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</si>
  <si>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</si>
  <si>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</si>
  <si>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</si>
  <si>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</si>
  <si>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</si>
  <si>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</si>
  <si>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</si>
  <si>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</si>
  <si>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</si>
  <si>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</si>
  <si>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</si>
  <si>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</si>
  <si>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</si>
  <si>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</si>
  <si>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</si>
  <si>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</si>
  <si>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</si>
  <si>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</si>
  <si>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</si>
  <si>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</si>
  <si>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</si>
  <si>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</si>
  <si>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</si>
  <si>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</si>
  <si>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</si>
  <si>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</si>
  <si>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</si>
  <si>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</si>
  <si>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</si>
  <si>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</si>
  <si>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</si>
  <si>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</si>
  <si>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</si>
  <si>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</si>
  <si>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</si>
  <si>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</si>
  <si>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</si>
  <si>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</si>
  <si>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</si>
  <si>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</si>
  <si>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</si>
  <si>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</si>
  <si>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</si>
  <si>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</si>
  <si>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</si>
  <si>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</si>
  <si>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</si>
  <si>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</si>
  <si>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</si>
  <si>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</si>
  <si>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</si>
  <si>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</si>
  <si>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</si>
  <si>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</si>
  <si>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</si>
  <si>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</si>
  <si>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</si>
  <si>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</si>
  <si>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</si>
  <si>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</si>
  <si>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</si>
  <si>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</si>
  <si>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</si>
  <si>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</si>
  <si>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</si>
  <si>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</si>
  <si>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</si>
  <si>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</si>
  <si>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</si>
  <si>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</si>
  <si>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</si>
  <si>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</si>
  <si>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</si>
  <si>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</si>
  <si>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</si>
  <si>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</si>
  <si>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</si>
  <si>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</si>
  <si>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</si>
  <si>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</si>
  <si>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</si>
  <si>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</si>
  <si>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</si>
  <si>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</si>
  <si>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</si>
  <si>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</si>
  <si>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</si>
  <si>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</si>
  <si>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</si>
  <si>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</si>
  <si>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</si>
  <si>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</si>
  <si>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</si>
  <si>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</si>
  <si>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</si>
  <si>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</si>
  <si>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</si>
  <si>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</si>
  <si>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</si>
  <si>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</si>
  <si>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</si>
  <si>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</si>
  <si>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</si>
  <si>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</si>
  <si>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</si>
  <si>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</si>
  <si>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</si>
  <si>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</si>
  <si>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</si>
  <si>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</si>
  <si>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</si>
  <si>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</si>
  <si>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</si>
  <si>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</si>
  <si>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</si>
  <si>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</si>
  <si>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</si>
  <si>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</si>
  <si>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</si>
  <si>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</si>
  <si>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</si>
  <si>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</si>
  <si>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</si>
  <si>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</si>
  <si>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</si>
  <si>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</si>
  <si>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</si>
  <si>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</si>
  <si>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</si>
  <si>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</si>
  <si>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</si>
  <si>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</si>
  <si>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</si>
  <si>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</si>
  <si>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</si>
  <si>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</si>
  <si>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</si>
  <si>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</si>
  <si>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</si>
  <si>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</si>
  <si>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</si>
  <si>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</si>
  <si>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</si>
  <si>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</si>
  <si>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</si>
  <si>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</si>
  <si>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</si>
  <si>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</si>
  <si>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</si>
  <si>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</si>
  <si>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</si>
  <si>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</si>
  <si>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</si>
  <si>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</si>
  <si>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</si>
  <si>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</si>
  <si>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</si>
  <si>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</si>
  <si>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</si>
  <si>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</si>
  <si>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</si>
  <si>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</si>
  <si>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</si>
  <si>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</si>
  <si>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</si>
  <si>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</si>
  <si>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</si>
  <si>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</si>
  <si>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</si>
  <si>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</si>
  <si>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</si>
  <si>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</si>
  <si>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</si>
  <si>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</si>
  <si>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</si>
  <si>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</si>
  <si>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</si>
  <si>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</si>
  <si>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</si>
  <si>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</si>
  <si>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</si>
  <si>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</si>
  <si>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</si>
  <si>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</si>
  <si>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</si>
  <si>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</si>
  <si>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</si>
  <si>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</si>
  <si>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</si>
  <si>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</si>
  <si>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</si>
  <si>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</si>
  <si>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</si>
  <si>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</si>
  <si>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</si>
  <si>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</si>
  <si>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</si>
  <si>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</si>
  <si>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</si>
  <si>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</si>
  <si>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</si>
  <si>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</si>
  <si>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</si>
  <si>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</si>
  <si>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</si>
  <si>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</si>
  <si>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</si>
  <si>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</si>
  <si>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</si>
  <si>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</si>
  <si>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</si>
  <si>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</si>
  <si>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</si>
  <si>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</si>
  <si>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</si>
  <si>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</si>
  <si>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</si>
  <si>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</si>
  <si>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</si>
  <si>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</si>
  <si>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</si>
  <si>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</si>
  <si>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</si>
  <si>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</si>
  <si>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</si>
  <si>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</si>
  <si>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</si>
  <si>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</si>
  <si>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</si>
  <si>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</si>
  <si>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</si>
  <si>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</si>
  <si>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</si>
  <si>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</si>
  <si>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</si>
  <si>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</si>
  <si>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</si>
  <si>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</si>
  <si>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</si>
  <si>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</si>
  <si>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</si>
  <si>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</si>
  <si>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</si>
  <si>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</si>
  <si>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</si>
  <si>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</si>
  <si>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</si>
  <si>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</si>
  <si>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</si>
  <si>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</si>
  <si>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</si>
  <si>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</si>
  <si>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</si>
  <si>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</si>
  <si>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</si>
  <si>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</si>
  <si>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</si>
  <si>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</si>
  <si>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</si>
  <si>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</si>
  <si>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</si>
  <si>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</si>
  <si>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</si>
  <si>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</si>
  <si>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</si>
  <si>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</si>
  <si>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</si>
  <si>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</si>
  <si>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</si>
  <si>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</si>
  <si>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</si>
  <si>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</si>
  <si>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</si>
  <si>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</si>
  <si>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</si>
  <si>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</si>
  <si>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</si>
  <si>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</si>
  <si>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</si>
  <si>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</si>
  <si>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</si>
  <si>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</si>
  <si>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</si>
  <si>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</si>
  <si>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</si>
  <si>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</si>
  <si>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</si>
  <si>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</si>
  <si>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</si>
  <si>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</si>
  <si>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</si>
  <si>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</si>
  <si>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</si>
  <si>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</si>
  <si>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</si>
  <si>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</si>
  <si>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</si>
  <si>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</si>
  <si>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</si>
  <si>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</si>
  <si>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</si>
  <si>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</si>
  <si>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</si>
  <si>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</si>
  <si>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</si>
  <si>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</si>
  <si>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</si>
  <si>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</si>
  <si>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</si>
  <si>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</si>
  <si>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</si>
  <si>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</si>
  <si>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</si>
  <si>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</si>
  <si>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</si>
  <si>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</si>
  <si>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</si>
  <si>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</si>
  <si>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</si>
  <si>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</si>
  <si>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</si>
  <si>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</si>
  <si>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</si>
  <si>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</si>
  <si>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</si>
  <si>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</si>
  <si>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</si>
  <si>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</si>
  <si>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</si>
  <si>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</si>
  <si>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</si>
  <si>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</si>
  <si>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</si>
  <si>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</si>
  <si>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</si>
  <si>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</si>
  <si>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</si>
  <si>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</si>
  <si>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</si>
  <si>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</si>
  <si>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</si>
  <si>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</si>
  <si>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</si>
  <si>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</si>
  <si>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</si>
  <si>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</si>
  <si>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</si>
  <si>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</si>
  <si>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</si>
  <si>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</si>
  <si>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</si>
  <si>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</si>
  <si>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</si>
  <si>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</si>
  <si>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</si>
  <si>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</si>
  <si>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</si>
  <si>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</si>
  <si>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</si>
  <si>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</si>
  <si>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</si>
  <si>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</si>
  <si>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</si>
  <si>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</si>
  <si>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</si>
  <si>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</si>
  <si>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</si>
  <si>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</si>
  <si>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</si>
  <si>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</si>
  <si>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</si>
  <si>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</si>
  <si>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</si>
  <si>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</si>
  <si>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</si>
  <si>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</si>
  <si>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</si>
  <si>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</si>
  <si>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</si>
  <si>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</si>
  <si>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</si>
  <si>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</si>
  <si>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</si>
  <si>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</si>
  <si>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</si>
  <si>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</si>
  <si>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</si>
  <si>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</si>
  <si>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</si>
  <si>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</si>
  <si>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</si>
  <si>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</si>
  <si>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</si>
  <si>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</si>
  <si>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</si>
  <si>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</si>
  <si>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</si>
  <si>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</si>
  <si>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</si>
  <si>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</si>
  <si>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</si>
  <si>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</si>
  <si>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</si>
  <si>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</si>
  <si>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</si>
  <si>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</si>
  <si>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</si>
  <si>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</si>
  <si>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</si>
  <si>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</si>
  <si>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</si>
  <si>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</si>
  <si>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</si>
  <si>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</si>
  <si>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</si>
  <si>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</si>
  <si>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</si>
  <si>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</si>
  <si>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</si>
  <si>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</si>
  <si>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</si>
  <si>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</si>
  <si>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</si>
  <si>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</si>
  <si>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</si>
  <si>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</si>
  <si>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</si>
  <si>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</si>
  <si>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</si>
  <si>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</si>
  <si>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</si>
  <si>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</si>
  <si>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</si>
  <si>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</si>
  <si>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</si>
  <si>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</si>
  <si>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</si>
  <si>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</si>
  <si>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</si>
  <si>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</si>
  <si>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</si>
  <si>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</si>
  <si>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</si>
  <si>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</si>
  <si>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</si>
  <si>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</si>
  <si>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</si>
  <si>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</si>
  <si>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</si>
  <si>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</si>
  <si>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</si>
  <si>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</si>
  <si>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</si>
  <si>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</si>
  <si>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</si>
  <si>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</si>
  <si>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</si>
  <si>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</si>
  <si>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</si>
  <si>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</si>
  <si>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</si>
  <si>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</si>
  <si>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</si>
  <si>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</si>
  <si>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</si>
  <si>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</si>
  <si>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</si>
  <si>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</si>
  <si>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</si>
  <si>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</si>
  <si>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</si>
  <si>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</si>
  <si>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</si>
  <si>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</si>
  <si>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</si>
  <si>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</si>
  <si>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</si>
  <si>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</si>
  <si>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</si>
  <si>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</si>
  <si>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</si>
  <si>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</si>
  <si>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</si>
  <si>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</si>
  <si>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</si>
  <si>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</si>
  <si>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</si>
  <si>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</si>
  <si>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</si>
  <si>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</si>
  <si>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</si>
  <si>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</si>
  <si>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</si>
  <si>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</si>
  <si>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</si>
  <si>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</si>
  <si>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</si>
  <si>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</si>
  <si>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</si>
  <si>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</si>
  <si>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</si>
  <si>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</si>
  <si>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</si>
  <si>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</si>
  <si>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</si>
  <si>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</si>
  <si>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</si>
  <si>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</si>
  <si>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</si>
  <si>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</si>
  <si>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</si>
  <si>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</si>
  <si>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</si>
  <si>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</si>
  <si>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</si>
  <si>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</si>
  <si>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</si>
  <si>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</si>
  <si>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</si>
  <si>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</si>
  <si>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</si>
  <si>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</si>
  <si>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</si>
  <si>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</si>
  <si>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</si>
  <si>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</si>
  <si>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</si>
  <si>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</si>
  <si>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</si>
  <si>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</si>
  <si>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</si>
  <si>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</si>
  <si>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</si>
  <si>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</si>
  <si>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</si>
  <si>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</si>
  <si>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</si>
  <si>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</si>
  <si>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</si>
  <si>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</si>
  <si>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</si>
  <si>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</si>
  <si>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</si>
  <si>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</si>
  <si>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</si>
  <si>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</si>
  <si>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</si>
  <si>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</si>
  <si>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</si>
  <si>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</si>
  <si>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</si>
  <si>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</si>
  <si>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</si>
  <si>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</si>
  <si>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</si>
  <si>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</si>
  <si>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</si>
  <si>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</si>
  <si>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</si>
  <si>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</si>
  <si>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</si>
  <si>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</si>
  <si>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</si>
  <si>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</si>
  <si>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</si>
  <si>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</si>
  <si>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</si>
  <si>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</si>
  <si>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</si>
  <si>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</si>
  <si>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</si>
  <si>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</si>
  <si>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</si>
  <si>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</si>
  <si>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</si>
  <si>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</si>
  <si>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</si>
  <si>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</si>
  <si>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</si>
  <si>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</si>
  <si>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</si>
  <si>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</si>
  <si>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</si>
  <si>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</si>
  <si>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</si>
  <si>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</si>
  <si>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</si>
  <si>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</si>
  <si>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</si>
  <si>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</si>
  <si>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</si>
  <si>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</si>
  <si>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</si>
  <si>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</si>
  <si>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</si>
  <si>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</si>
  <si>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</si>
  <si>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</si>
  <si>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</si>
  <si>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</si>
  <si>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</si>
  <si>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</si>
  <si>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</si>
  <si>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</si>
  <si>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</si>
  <si>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</si>
  <si>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</si>
  <si>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</si>
  <si>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</si>
  <si>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</si>
  <si>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</si>
  <si>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</si>
  <si>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</si>
  <si>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</si>
  <si>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</si>
  <si>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</si>
  <si>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</si>
  <si>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</si>
  <si>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</si>
  <si>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</si>
  <si>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</si>
  <si>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</si>
  <si>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</si>
  <si>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</si>
  <si>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</si>
  <si>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</si>
  <si>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</si>
  <si>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</si>
  <si>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</si>
  <si>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</si>
  <si>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</si>
  <si>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</si>
  <si>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</si>
  <si>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</si>
  <si>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</si>
  <si>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</si>
  <si>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</si>
  <si>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</si>
  <si>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</si>
  <si>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</si>
  <si>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</si>
  <si>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</si>
  <si>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</si>
  <si>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</si>
  <si>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</si>
  <si>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</si>
  <si>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</si>
  <si>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</si>
  <si>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</si>
  <si>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</si>
  <si>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</si>
  <si>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</si>
  <si>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</si>
  <si>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</si>
  <si>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</si>
  <si>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</si>
  <si>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</si>
  <si>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</si>
  <si>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</si>
  <si>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</si>
  <si>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</si>
  <si>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</si>
  <si>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</si>
  <si>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</si>
  <si>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</si>
  <si>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</si>
  <si>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</si>
  <si>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</si>
  <si>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</si>
  <si>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</si>
  <si>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</si>
  <si>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</si>
  <si>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</si>
  <si>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</si>
  <si>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</si>
  <si>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</si>
  <si>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</si>
  <si>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</si>
  <si>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</si>
  <si>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</si>
  <si>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</si>
  <si>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</si>
  <si>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</si>
  <si>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</si>
  <si>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</si>
  <si>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</si>
  <si>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</si>
  <si>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</si>
  <si>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</si>
  <si>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</si>
  <si>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</si>
  <si>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</si>
  <si>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</si>
  <si>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</si>
  <si>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</si>
  <si>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</si>
  <si>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</si>
  <si>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</si>
  <si>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</si>
  <si>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</si>
  <si>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</si>
  <si>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</si>
  <si>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</si>
  <si>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</si>
  <si>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</si>
  <si>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</si>
  <si>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</si>
  <si>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</si>
  <si>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</si>
  <si>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</si>
  <si>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</si>
  <si>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</si>
  <si>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</si>
  <si>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</si>
  <si>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</si>
  <si>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</si>
  <si>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</si>
  <si>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</si>
  <si>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</si>
  <si>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</si>
  <si>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</si>
  <si>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</si>
  <si>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</si>
  <si>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</si>
  <si>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</si>
  <si>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</si>
  <si>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</si>
  <si>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</si>
  <si>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</si>
  <si>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</si>
  <si>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</si>
  <si>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</si>
  <si>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</si>
  <si>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</si>
  <si>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</si>
  <si>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</si>
  <si>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</si>
  <si>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</si>
  <si>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</si>
  <si>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</si>
  <si>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</si>
  <si>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</si>
  <si>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</si>
  <si>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</si>
  <si>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</si>
  <si>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</si>
  <si>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</si>
  <si>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</si>
  <si>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</si>
  <si>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</si>
  <si>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</si>
  <si>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</si>
  <si>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</si>
  <si>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</si>
  <si>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</si>
  <si>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</si>
  <si>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</si>
  <si>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</si>
  <si>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</si>
  <si>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</si>
  <si>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</si>
  <si>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</si>
  <si>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</si>
  <si>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</si>
  <si>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</si>
  <si>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</si>
  <si>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</si>
  <si>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</si>
  <si>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</si>
  <si>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</si>
  <si>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</si>
  <si>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</si>
  <si>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</si>
  <si>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</si>
  <si>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</si>
  <si>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</si>
  <si>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</si>
  <si>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</si>
  <si>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</si>
  <si>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</si>
  <si>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</si>
  <si>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</si>
  <si>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</si>
  <si>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</si>
  <si>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</si>
  <si>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</si>
  <si>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</si>
  <si>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</si>
  <si>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</si>
  <si>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</si>
  <si>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</si>
  <si>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</si>
  <si>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</si>
  <si>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</si>
  <si>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</si>
  <si>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</si>
  <si>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</si>
  <si>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</si>
  <si>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</si>
  <si>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</si>
  <si>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</si>
  <si>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</si>
  <si>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</si>
  <si>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</si>
  <si>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</si>
  <si>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</si>
  <si>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</si>
  <si>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</si>
  <si>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</si>
  <si>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</si>
  <si>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</si>
  <si>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</si>
  <si>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</si>
  <si>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</si>
  <si>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</si>
  <si>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</si>
  <si>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</si>
  <si>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</si>
  <si>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</si>
  <si>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</si>
  <si>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</si>
  <si>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</si>
  <si>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</si>
  <si>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</si>
  <si>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</si>
  <si>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</si>
  <si>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</si>
  <si>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</si>
  <si>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</si>
  <si>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</si>
  <si>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</si>
  <si>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</si>
  <si>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</si>
  <si>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</si>
  <si>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</si>
  <si>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</si>
  <si>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</si>
  <si>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</si>
  <si>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</si>
  <si>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</si>
  <si>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</si>
  <si>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</si>
  <si>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</si>
  <si>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</si>
  <si>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</si>
  <si>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</si>
  <si>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</si>
  <si>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</si>
  <si>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</si>
  <si>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</si>
  <si>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</si>
  <si>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</si>
  <si>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</si>
  <si>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</si>
  <si>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</si>
  <si>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</si>
  <si>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</si>
  <si>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</si>
  <si>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</si>
  <si>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</si>
  <si>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</si>
  <si>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</si>
  <si>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</si>
  <si>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</si>
  <si>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</si>
  <si>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</si>
  <si>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</si>
  <si>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</si>
  <si>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</si>
  <si>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</si>
  <si>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</si>
  <si>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</si>
  <si>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</si>
  <si>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</si>
  <si>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</si>
  <si>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</si>
  <si>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</si>
  <si>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</si>
  <si>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</si>
  <si>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</si>
  <si>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</si>
  <si>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</si>
  <si>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</si>
  <si>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</si>
  <si>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</si>
  <si>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</si>
  <si>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</si>
  <si>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</si>
  <si>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</si>
  <si>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</si>
  <si>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</si>
  <si>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</si>
  <si>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</si>
  <si>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</si>
  <si>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</si>
  <si>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</si>
  <si>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</si>
  <si>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</si>
  <si>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</si>
  <si>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</si>
  <si>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</si>
  <si>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</si>
  <si>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</si>
  <si>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</si>
  <si>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</si>
  <si>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</si>
  <si>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</si>
  <si>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</si>
  <si>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</si>
  <si>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</si>
  <si>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</si>
  <si>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</si>
  <si>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</si>
  <si>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</si>
  <si>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</si>
  <si>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</si>
  <si>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</si>
  <si>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</si>
  <si>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</si>
  <si>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</si>
  <si>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</si>
  <si>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</si>
  <si>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</si>
  <si>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</si>
  <si>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</si>
  <si>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</si>
  <si>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</si>
  <si>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</si>
  <si>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</si>
  <si>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</si>
  <si>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</si>
  <si>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</si>
  <si>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</si>
  <si>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</si>
  <si>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</si>
  <si>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</si>
  <si>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</si>
  <si>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</si>
  <si>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</si>
  <si>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</si>
  <si>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</si>
  <si>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</si>
  <si>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</si>
  <si>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</si>
  <si>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</si>
  <si>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</si>
  <si>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</si>
  <si>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</si>
  <si>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</si>
  <si>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</si>
  <si>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</si>
  <si>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</si>
  <si>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</si>
  <si>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</si>
  <si>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</si>
  <si>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</si>
  <si>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</si>
  <si>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</si>
  <si>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</si>
  <si>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</si>
  <si>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</si>
  <si>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</si>
  <si>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</si>
  <si>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</si>
  <si>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</si>
  <si>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</si>
  <si>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</si>
  <si>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</si>
  <si>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</si>
  <si>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</si>
  <si>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</si>
  <si>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</si>
  <si>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</si>
  <si>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</si>
  <si>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</si>
  <si>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</si>
  <si>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</si>
  <si>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</si>
  <si>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</si>
  <si>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</si>
  <si>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</si>
  <si>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</si>
  <si>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</si>
  <si>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</si>
  <si>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</si>
  <si>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</si>
  <si>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</si>
  <si>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</si>
  <si>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</si>
  <si>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</si>
  <si>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</si>
  <si>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</si>
  <si>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</si>
  <si>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</si>
  <si>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</si>
  <si>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</si>
  <si>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</si>
  <si>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</si>
  <si>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</si>
  <si>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</si>
  <si>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</si>
  <si>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</si>
  <si>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</si>
  <si>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</si>
  <si>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</si>
  <si>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</si>
  <si>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</si>
  <si>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</si>
  <si>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</si>
  <si>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</si>
  <si>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</si>
  <si>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</si>
  <si>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</si>
  <si>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</si>
  <si>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</si>
  <si>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</si>
  <si>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</si>
  <si>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</si>
  <si>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</si>
  <si>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</si>
  <si>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</si>
  <si>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</si>
  <si>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</si>
  <si>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</si>
  <si>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</si>
  <si>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</si>
  <si>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</si>
  <si>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</si>
  <si>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</si>
  <si>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</si>
  <si>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</si>
  <si>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</si>
  <si>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</si>
  <si>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</si>
  <si>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</si>
  <si>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</si>
  <si>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</si>
  <si>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</si>
  <si>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</si>
  <si>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</si>
  <si>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</si>
  <si>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</si>
  <si>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</si>
  <si>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</si>
  <si>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</si>
  <si>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</si>
  <si>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</si>
  <si>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</si>
  <si>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</si>
  <si>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</si>
  <si>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</si>
  <si>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</si>
  <si>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</si>
  <si>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</si>
  <si>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</si>
  <si>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</si>
  <si>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</si>
  <si>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</si>
  <si>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</si>
  <si>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</si>
  <si>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</si>
  <si>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</si>
  <si>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</si>
  <si>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</si>
  <si>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</si>
  <si>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</si>
  <si>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</si>
  <si>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</si>
  <si>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</si>
  <si>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</si>
  <si>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</si>
  <si>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</si>
  <si>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</si>
  <si>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</si>
  <si>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</si>
  <si>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</si>
  <si>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</si>
  <si>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</si>
  <si>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</si>
  <si>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</si>
  <si>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</si>
  <si>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</si>
  <si>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</si>
  <si>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</si>
  <si>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</si>
  <si>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</si>
  <si>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</si>
  <si>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</si>
  <si>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</si>
  <si>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</si>
  <si>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</si>
  <si>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</si>
  <si>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</si>
  <si>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</si>
  <si>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</si>
  <si>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</si>
  <si>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</si>
  <si>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</si>
  <si>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</si>
  <si>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</si>
  <si>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</si>
  <si>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</si>
  <si>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</si>
  <si>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</si>
  <si>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</si>
  <si>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</si>
  <si>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</si>
  <si>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</si>
  <si>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</si>
  <si>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</si>
  <si>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</si>
  <si>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</si>
  <si>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</si>
  <si>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</si>
  <si>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</si>
  <si>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</si>
  <si>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</si>
  <si>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</si>
  <si>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</si>
  <si>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</si>
  <si>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</si>
  <si>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</si>
  <si>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</si>
  <si>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</si>
  <si>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</si>
  <si>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</si>
  <si>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</si>
  <si>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</si>
  <si>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</si>
  <si>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</si>
  <si>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</si>
  <si>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</si>
  <si>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</si>
  <si>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</si>
  <si>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</si>
  <si>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</si>
  <si>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</si>
  <si>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</si>
  <si>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</si>
  <si>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</si>
  <si>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</si>
  <si>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</si>
  <si>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</si>
  <si>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</si>
  <si>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</si>
  <si>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</si>
  <si>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</si>
  <si>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</si>
  <si>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</si>
  <si>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</si>
  <si>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</si>
  <si>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</si>
  <si>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</si>
  <si>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</si>
  <si>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</si>
  <si>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</si>
  <si>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</si>
  <si>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</si>
  <si>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</si>
  <si>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</si>
  <si>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</si>
  <si>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</si>
  <si>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</si>
  <si>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</si>
  <si>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</si>
  <si>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</si>
  <si>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</si>
  <si>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</si>
  <si>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</si>
  <si>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</si>
  <si>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</si>
  <si>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</si>
  <si>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</si>
  <si>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</si>
  <si>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</si>
  <si>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</si>
  <si>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</si>
  <si>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</si>
  <si>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</si>
  <si>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</si>
  <si>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</si>
  <si>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</si>
  <si>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</si>
  <si>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</si>
  <si>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</si>
  <si>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</si>
  <si>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</si>
  <si>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</si>
  <si>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</si>
  <si>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</si>
  <si>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</si>
  <si>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</si>
  <si>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</si>
  <si>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</si>
  <si>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</si>
  <si>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</si>
  <si>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</si>
  <si>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</si>
  <si>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</si>
  <si>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</si>
  <si>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</si>
  <si>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</si>
  <si>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</si>
  <si>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</si>
  <si>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</si>
  <si>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</si>
  <si>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</si>
  <si>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</si>
  <si>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</si>
  <si>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</si>
  <si>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</si>
  <si>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</si>
  <si>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</si>
  <si>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</si>
  <si>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</si>
  <si>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</si>
  <si>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</si>
  <si>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</si>
  <si>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</si>
  <si>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</si>
  <si>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</si>
  <si>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</si>
  <si>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</si>
  <si>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</si>
  <si>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</si>
  <si>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</si>
  <si>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</si>
  <si>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</si>
  <si>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</si>
  <si>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</si>
  <si>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</si>
  <si>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</si>
  <si>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</si>
  <si>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</si>
  <si>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</si>
  <si>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</si>
  <si>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</si>
  <si>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</si>
  <si>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</si>
  <si>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</si>
  <si>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</si>
  <si>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</si>
  <si>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</si>
  <si>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</si>
  <si>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</si>
  <si>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</si>
  <si>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</si>
  <si>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</si>
  <si>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</si>
  <si>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</si>
  <si>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</si>
  <si>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</si>
  <si>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</si>
  <si>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</si>
  <si>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</si>
  <si>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</si>
  <si>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</si>
  <si>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</si>
  <si>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</si>
  <si>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</si>
  <si>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</si>
  <si>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</si>
  <si>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</si>
  <si>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</si>
  <si>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</si>
  <si>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</si>
  <si>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</si>
  <si>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</si>
  <si>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</si>
  <si>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</si>
  <si>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</si>
  <si>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</si>
  <si>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</si>
  <si>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</si>
  <si>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</si>
  <si>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</si>
  <si>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</si>
  <si>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</si>
  <si>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</si>
  <si>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</si>
  <si>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</si>
  <si>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</si>
  <si>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</si>
  <si>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</si>
  <si>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</si>
  <si>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</si>
  <si>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</si>
  <si>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</si>
  <si>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</si>
  <si>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</si>
  <si>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</si>
  <si>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</si>
  <si>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</si>
  <si>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</si>
  <si>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</si>
  <si>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</si>
  <si>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</si>
  <si>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</si>
  <si>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</si>
  <si>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</si>
  <si>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</si>
  <si>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</si>
  <si>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</si>
  <si>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</si>
  <si>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</si>
  <si>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</si>
  <si>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</si>
  <si>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</si>
  <si>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</si>
  <si>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</si>
  <si>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</si>
  <si>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</si>
  <si>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</si>
  <si>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</si>
  <si>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</si>
  <si>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</si>
  <si>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</si>
  <si>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</si>
  <si>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</si>
  <si>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</si>
  <si>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</si>
  <si>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</si>
  <si>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</si>
  <si>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</si>
  <si>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</si>
  <si>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</si>
  <si>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</si>
  <si>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</si>
  <si>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</si>
  <si>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</si>
  <si>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</si>
  <si>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</si>
  <si>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</si>
  <si>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</si>
  <si>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</si>
  <si>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</si>
  <si>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</si>
  <si>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</si>
  <si>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</si>
  <si>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</si>
  <si>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</si>
  <si>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</si>
  <si>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</si>
  <si>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</si>
  <si>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</si>
  <si>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</si>
  <si>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</si>
  <si>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</si>
  <si>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</si>
  <si>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</si>
  <si>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</si>
  <si>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</si>
  <si>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</si>
  <si>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</si>
  <si>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</si>
  <si>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</si>
  <si>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</si>
  <si>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</si>
  <si>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</si>
  <si>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</si>
  <si>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</si>
  <si>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</si>
  <si>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</si>
  <si>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</si>
  <si>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</si>
  <si>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</si>
  <si>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</si>
  <si>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</si>
  <si>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</si>
  <si>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</si>
  <si>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</si>
  <si>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</si>
  <si>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</si>
  <si>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</si>
  <si>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</si>
  <si>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</si>
  <si>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</si>
  <si>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</si>
  <si>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</si>
  <si>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</si>
  <si>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</si>
  <si>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</si>
  <si>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</si>
  <si>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</si>
  <si>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</si>
  <si>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</si>
  <si>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</si>
  <si>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</si>
  <si>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</si>
  <si>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</si>
  <si>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</si>
  <si>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</si>
  <si>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</si>
  <si>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</si>
  <si>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</si>
  <si>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</si>
  <si>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</si>
  <si>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</si>
  <si>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</si>
  <si>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</si>
  <si>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</si>
  <si>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</si>
  <si>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</si>
  <si>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</si>
  <si>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</si>
  <si>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</si>
  <si>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</si>
  <si>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</si>
  <si>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</si>
  <si>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</si>
  <si>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</si>
  <si>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</si>
  <si>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</si>
  <si>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</si>
  <si>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</si>
  <si>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</si>
  <si>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</si>
  <si>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</si>
  <si>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</si>
  <si>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</si>
  <si>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</si>
  <si>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</si>
  <si>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</si>
  <si>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</si>
  <si>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</si>
  <si>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</si>
  <si>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</si>
  <si>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</si>
  <si>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</si>
  <si>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</si>
  <si>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</si>
  <si>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</si>
  <si>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</si>
  <si>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</si>
  <si>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</si>
  <si>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</si>
  <si>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</si>
  <si>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</si>
  <si>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</si>
  <si>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</si>
  <si>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</si>
  <si>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</si>
  <si>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</si>
  <si>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</si>
  <si>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</si>
  <si>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</si>
  <si>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</si>
  <si>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</si>
  <si>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</si>
  <si>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</si>
  <si>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</si>
  <si>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</si>
  <si>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</si>
  <si>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</si>
  <si>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</si>
  <si>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</si>
  <si>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</si>
  <si>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</si>
  <si>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</si>
  <si>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</si>
  <si>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</si>
  <si>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</si>
  <si>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</si>
  <si>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</si>
  <si>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</si>
  <si>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</si>
  <si>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</si>
  <si>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</si>
  <si>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</si>
  <si>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</si>
  <si>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</si>
  <si>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</si>
  <si>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</si>
  <si>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</si>
  <si>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</si>
  <si>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</si>
  <si>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</si>
  <si>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</si>
  <si>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</si>
  <si>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</si>
  <si>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</si>
  <si>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</si>
  <si>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</si>
  <si>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</si>
  <si>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</si>
  <si>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</si>
  <si>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</si>
  <si>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</si>
  <si>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</si>
  <si>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</si>
  <si>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</si>
  <si>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</si>
  <si>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</si>
  <si>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</si>
  <si>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</si>
  <si>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</si>
  <si>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</si>
  <si>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</si>
  <si>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</si>
  <si>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</si>
  <si>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</si>
  <si>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</si>
  <si>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</si>
  <si>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</si>
  <si>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</si>
  <si>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</si>
  <si>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</si>
  <si>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</si>
  <si>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</si>
  <si>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</si>
  <si>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</si>
  <si>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</si>
  <si>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</si>
  <si>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</si>
  <si>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</si>
  <si>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</si>
  <si>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</si>
  <si>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</si>
  <si>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</si>
  <si>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</si>
  <si>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</si>
  <si>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</si>
  <si>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</si>
  <si>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</si>
  <si>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</si>
  <si>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</si>
  <si>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</si>
  <si>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</si>
  <si>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</si>
  <si>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</si>
  <si>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</si>
  <si>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</si>
  <si>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</si>
  <si>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</si>
  <si>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</si>
  <si>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</si>
  <si>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</si>
  <si>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</si>
  <si>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</si>
  <si>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</si>
  <si>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</si>
  <si>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</si>
  <si>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</si>
  <si>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</si>
  <si>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</si>
  <si>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</si>
  <si>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</si>
  <si>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</si>
  <si>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</si>
  <si>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</si>
  <si>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</si>
  <si>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</si>
  <si>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</si>
  <si>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</si>
  <si>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</si>
  <si>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</si>
  <si>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</si>
  <si>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</si>
  <si>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</si>
  <si>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</si>
  <si>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</si>
  <si>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</si>
  <si>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</si>
  <si>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</si>
  <si>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</si>
  <si>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</si>
  <si>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</si>
  <si>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</si>
  <si>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</si>
  <si>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</si>
  <si>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</si>
  <si>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</si>
  <si>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</si>
  <si>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</si>
  <si>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</si>
  <si>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</si>
  <si>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</si>
  <si>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</si>
  <si>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</si>
  <si>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</si>
  <si>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</si>
  <si>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</si>
  <si>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</si>
  <si>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</si>
  <si>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</si>
  <si>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</si>
  <si>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</si>
  <si>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</si>
  <si>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</si>
  <si>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</si>
  <si>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</si>
  <si>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</si>
  <si>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</si>
  <si>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</si>
  <si>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</si>
  <si>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</si>
  <si>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</si>
  <si>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</si>
  <si>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</si>
  <si>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</si>
  <si>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</si>
  <si>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</si>
  <si>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</si>
  <si>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</si>
  <si>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</si>
  <si>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</si>
  <si>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</si>
  <si>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</si>
  <si>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</si>
  <si>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</si>
  <si>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</si>
  <si>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</si>
  <si>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</si>
  <si>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</si>
  <si>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</si>
  <si>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</si>
  <si>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</si>
  <si>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</si>
  <si>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</si>
  <si>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</si>
  <si>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</si>
  <si>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</si>
  <si>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</si>
  <si>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</si>
  <si>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</si>
  <si>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</si>
  <si>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</si>
  <si>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</si>
  <si>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</si>
  <si>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</si>
  <si>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</si>
  <si>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</si>
  <si>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</si>
  <si>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</si>
  <si>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</si>
  <si>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</si>
  <si>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</si>
  <si>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</si>
  <si>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</si>
  <si>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</si>
  <si>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</si>
  <si>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</si>
  <si>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</si>
  <si>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</si>
  <si>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</si>
  <si>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</si>
  <si>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</si>
  <si>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</si>
  <si>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</si>
  <si>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</si>
  <si>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</si>
  <si>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</si>
  <si>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</si>
  <si>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</si>
  <si>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</si>
  <si>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</si>
  <si>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</si>
  <si>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</si>
  <si>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</si>
  <si>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</si>
  <si>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</si>
  <si>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</si>
  <si>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</si>
  <si>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</si>
  <si>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</si>
  <si>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</si>
  <si>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</si>
  <si>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</si>
  <si>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</si>
  <si>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</si>
  <si>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</si>
  <si>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</si>
  <si>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</si>
  <si>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</si>
  <si>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</si>
  <si>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</si>
  <si>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</si>
  <si>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</si>
  <si>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</si>
  <si>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</si>
  <si>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</si>
  <si>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</si>
  <si>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</si>
  <si>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</si>
  <si>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</si>
  <si>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</si>
  <si>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</si>
  <si>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</si>
  <si>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</si>
  <si>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</si>
  <si>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</si>
  <si>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</si>
  <si>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</si>
  <si>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</si>
  <si>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</si>
  <si>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</si>
  <si>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</si>
  <si>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</si>
  <si>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</si>
  <si>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</si>
  <si>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</si>
  <si>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</si>
  <si>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</si>
  <si>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</si>
  <si>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</si>
  <si>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</si>
  <si>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</si>
  <si>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</si>
  <si>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</si>
  <si>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</si>
  <si>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</si>
  <si>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</si>
  <si>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</si>
  <si>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</si>
  <si>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</si>
  <si>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</si>
  <si>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</si>
  <si>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</si>
  <si>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</si>
  <si>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</si>
  <si>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</si>
  <si>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</si>
  <si>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</si>
  <si>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</si>
  <si>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</si>
  <si>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</si>
  <si>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</si>
  <si>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</si>
  <si>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</si>
  <si>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</si>
  <si>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</si>
  <si>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</si>
  <si>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</si>
  <si>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</si>
  <si>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</si>
  <si>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</si>
  <si>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</si>
  <si>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</si>
  <si>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</si>
  <si>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</si>
  <si>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</si>
  <si>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</si>
  <si>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</si>
  <si>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</si>
  <si>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</si>
  <si>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</si>
  <si>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</si>
  <si>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</si>
  <si>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</si>
  <si>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</si>
  <si>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</si>
  <si>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</si>
  <si>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</si>
  <si>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</si>
  <si>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</si>
  <si>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</si>
  <si>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</si>
  <si>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</si>
  <si>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</si>
  <si>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</si>
  <si>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</si>
  <si>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</si>
  <si>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</si>
  <si>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</si>
  <si>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</si>
  <si>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</si>
  <si>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</si>
  <si>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</si>
  <si>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</si>
  <si>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</si>
  <si>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</si>
  <si>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</si>
  <si>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</si>
  <si>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</si>
  <si>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</si>
  <si>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</si>
  <si>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</si>
  <si>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</si>
  <si>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</si>
  <si>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</si>
  <si>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</si>
  <si>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</si>
  <si>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</si>
  <si>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</si>
  <si>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</si>
  <si>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</si>
  <si>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</si>
  <si>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</si>
  <si>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</si>
  <si>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</si>
  <si>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</si>
  <si>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</si>
  <si>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</si>
  <si>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</si>
  <si>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</si>
  <si>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</si>
  <si>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</si>
  <si>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</si>
  <si>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</si>
  <si>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</si>
  <si>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</si>
  <si>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</si>
  <si>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</si>
  <si>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</si>
  <si>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</si>
  <si>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</si>
  <si>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</si>
  <si>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</si>
  <si>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</si>
  <si>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</si>
  <si>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</si>
  <si>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</si>
  <si>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</si>
  <si>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</si>
  <si>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</si>
  <si>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</si>
  <si>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</si>
  <si>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</si>
  <si>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</si>
  <si>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</si>
  <si>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</si>
  <si>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</si>
  <si>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</si>
  <si>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</si>
  <si>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</si>
  <si>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</si>
  <si>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</si>
  <si>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</si>
  <si>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</si>
  <si>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</si>
  <si>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</si>
  <si>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</si>
  <si>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</si>
  <si>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</si>
  <si>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</si>
  <si>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</si>
  <si>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</si>
  <si>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</si>
  <si>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</si>
  <si>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</si>
  <si>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</si>
  <si>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</si>
  <si>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</si>
  <si>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</si>
  <si>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</si>
  <si>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</si>
  <si>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</si>
  <si>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</si>
  <si>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</si>
  <si>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</si>
  <si>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</si>
  <si>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</si>
  <si>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</si>
  <si>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</si>
  <si>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</si>
  <si>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</si>
  <si>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</si>
  <si>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</si>
  <si>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</si>
  <si>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</si>
  <si>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</si>
  <si>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</si>
  <si>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</si>
  <si>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</si>
  <si>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</si>
  <si>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</si>
  <si>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</si>
  <si>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</si>
  <si>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</si>
  <si>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</si>
  <si>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</si>
  <si>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</si>
  <si>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</si>
  <si>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</si>
  <si>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</si>
  <si>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</si>
  <si>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</si>
  <si>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</si>
  <si>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</si>
  <si>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</si>
  <si>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</si>
  <si>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</si>
  <si>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</si>
  <si>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</si>
  <si>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</si>
  <si>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</si>
  <si>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</si>
  <si>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</si>
  <si>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</si>
  <si>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</si>
  <si>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</si>
  <si>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</si>
  <si>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</si>
  <si>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</si>
  <si>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</si>
  <si>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</si>
  <si>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</si>
  <si>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</si>
  <si>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</si>
  <si>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</si>
  <si>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</si>
  <si>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</si>
  <si>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</si>
  <si>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</si>
  <si>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</si>
  <si>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</si>
  <si>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</si>
  <si>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</si>
  <si>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</si>
  <si>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</si>
  <si>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</si>
  <si>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</si>
  <si>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</si>
  <si>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</si>
  <si>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</si>
  <si>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</si>
  <si>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</si>
  <si>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</si>
  <si>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</si>
  <si>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</si>
  <si>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</si>
  <si>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</si>
  <si>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</si>
  <si>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</si>
  <si>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</si>
  <si>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</si>
  <si>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</si>
  <si>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</si>
  <si>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</si>
  <si>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</si>
  <si>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</si>
  <si>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</si>
  <si>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</si>
  <si>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</si>
  <si>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</si>
  <si>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</si>
  <si>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</si>
  <si>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</si>
  <si>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</si>
  <si>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</si>
  <si>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</si>
  <si>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</si>
  <si>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</si>
  <si>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</si>
  <si>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</si>
  <si>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</si>
  <si>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</si>
  <si>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</si>
  <si>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</si>
  <si>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</si>
  <si>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</si>
  <si>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</si>
  <si>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</si>
  <si>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</si>
  <si>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</si>
  <si>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</si>
  <si>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</si>
  <si>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</si>
  <si>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</si>
  <si>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</si>
  <si>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</si>
  <si>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</si>
  <si>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</si>
  <si>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</si>
  <si>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</si>
  <si>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</si>
  <si>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</si>
  <si>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</si>
  <si>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</si>
  <si>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</si>
  <si>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</si>
  <si>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</si>
  <si>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</si>
  <si>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</si>
  <si>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</si>
  <si>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</si>
  <si>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</si>
  <si>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</si>
  <si>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</si>
  <si>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</si>
  <si>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</si>
  <si>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</si>
  <si>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</si>
  <si>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</si>
  <si>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</si>
  <si>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</si>
  <si>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</si>
  <si>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</si>
  <si>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</si>
  <si>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</si>
  <si>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</si>
  <si>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</si>
  <si>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</si>
  <si>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</si>
  <si>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</si>
  <si>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</si>
  <si>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</si>
  <si>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</si>
  <si>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</si>
  <si>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</si>
  <si>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</si>
  <si>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</si>
  <si>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</si>
  <si>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</si>
  <si>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</si>
  <si>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</si>
  <si>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</si>
  <si>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</si>
  <si>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</si>
  <si>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</si>
  <si>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</si>
  <si>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</si>
  <si>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</si>
  <si>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</si>
  <si>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</si>
  <si>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</si>
  <si>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</si>
  <si>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</si>
  <si>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</si>
  <si>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</si>
  <si>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</si>
  <si>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</si>
  <si>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</si>
  <si>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</si>
  <si>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</si>
  <si>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</si>
  <si>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</si>
  <si>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</si>
  <si>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</si>
  <si>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</si>
  <si>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</si>
  <si>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</si>
  <si>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</si>
  <si>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</si>
  <si>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</si>
  <si>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</si>
  <si>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</si>
  <si>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</si>
  <si>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</si>
  <si>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</si>
  <si>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</si>
  <si>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</si>
  <si>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</si>
  <si>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</si>
  <si>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</si>
  <si>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</si>
  <si>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</si>
  <si>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</si>
  <si>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</si>
  <si>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</si>
  <si>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</si>
  <si>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</si>
  <si>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</si>
  <si>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</si>
  <si>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</si>
  <si>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</si>
  <si>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</si>
  <si>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</si>
  <si>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</si>
  <si>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</si>
  <si>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</si>
  <si>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</si>
  <si>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</si>
  <si>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</si>
  <si>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</si>
  <si>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</si>
  <si>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</si>
  <si>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</si>
  <si>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</si>
  <si>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</si>
  <si>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</si>
  <si>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</si>
  <si>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</si>
  <si>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</si>
  <si>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</si>
  <si>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</si>
  <si>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</si>
  <si>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</si>
  <si>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</si>
  <si>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</si>
  <si>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</si>
  <si>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</si>
  <si>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</si>
  <si>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</si>
  <si>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</si>
  <si>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</si>
  <si>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</si>
  <si>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</si>
  <si>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</si>
  <si>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</si>
  <si>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</si>
  <si>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</si>
  <si>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</si>
  <si>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</si>
  <si>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</si>
  <si>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</si>
  <si>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</si>
  <si>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</si>
  <si>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</si>
  <si>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</si>
  <si>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</si>
  <si>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</si>
  <si>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</si>
  <si>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</si>
  <si>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</si>
  <si>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</si>
  <si>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</si>
  <si>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</si>
  <si>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</si>
  <si>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</si>
  <si>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</si>
  <si>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</si>
  <si>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</si>
  <si>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</si>
  <si>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</si>
  <si>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</si>
  <si>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</si>
  <si>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</si>
  <si>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</si>
  <si>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</si>
  <si>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</si>
  <si>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</si>
  <si>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</si>
  <si>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</si>
  <si>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</si>
  <si>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</si>
  <si>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</si>
  <si>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</si>
  <si>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</si>
  <si>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</si>
  <si>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</si>
  <si>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</si>
  <si>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</si>
  <si>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</si>
  <si>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</si>
  <si>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</si>
  <si>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</si>
  <si>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</si>
  <si>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</si>
  <si>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</si>
  <si>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</si>
  <si>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</si>
  <si>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</si>
  <si>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</si>
  <si>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</si>
  <si>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</si>
  <si>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</si>
  <si>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</si>
  <si>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</si>
  <si>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</si>
  <si>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</si>
  <si>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</si>
  <si>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</si>
  <si>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</si>
  <si>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</si>
  <si>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</si>
  <si>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</si>
  <si>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</si>
  <si>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</si>
  <si>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</si>
  <si>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</si>
  <si>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</si>
  <si>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</si>
  <si>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</si>
  <si>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</si>
  <si>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</si>
  <si>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</si>
  <si>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</si>
  <si>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</si>
  <si>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</si>
  <si>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</si>
  <si>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</si>
  <si>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</si>
  <si>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</si>
  <si>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</si>
  <si>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</si>
  <si>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</si>
  <si>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</si>
  <si>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</si>
  <si>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</si>
  <si>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</si>
  <si>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</si>
  <si>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</si>
  <si>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</si>
  <si>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</si>
  <si>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</si>
  <si>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</si>
  <si>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</si>
  <si>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</si>
  <si>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</si>
  <si>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</si>
  <si>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</si>
  <si>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</si>
  <si>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</si>
  <si>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</si>
  <si>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</si>
  <si>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</si>
  <si>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</si>
  <si>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</si>
  <si>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</si>
  <si>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</si>
  <si>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</si>
  <si>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</si>
  <si>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</si>
  <si>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</si>
  <si>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</si>
  <si>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</si>
  <si>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</si>
  <si>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</si>
  <si>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</si>
  <si>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</si>
  <si>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</si>
  <si>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</si>
  <si>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</si>
  <si>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</si>
  <si>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</si>
  <si>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</si>
  <si>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</si>
  <si>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</si>
  <si>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</si>
  <si>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</si>
  <si>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</si>
  <si>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</si>
  <si>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</si>
  <si>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</si>
  <si>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</si>
  <si>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</si>
  <si>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</si>
  <si>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</si>
  <si>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</si>
  <si>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</si>
  <si>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</si>
  <si>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</si>
  <si>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</si>
  <si>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</si>
  <si>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</si>
  <si>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</si>
  <si>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</si>
  <si>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</si>
  <si>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</si>
  <si>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</si>
  <si>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</si>
  <si>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</si>
  <si>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</si>
  <si>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</si>
  <si>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</si>
  <si>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</si>
  <si>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</si>
  <si>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</si>
  <si>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</si>
  <si>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</si>
  <si>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</si>
  <si>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</si>
  <si>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</si>
  <si>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</si>
  <si>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</si>
  <si>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</si>
  <si>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</si>
  <si>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</si>
  <si>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</si>
  <si>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</si>
  <si>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</si>
  <si>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</si>
  <si>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</si>
  <si>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</si>
  <si>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</si>
  <si>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</si>
  <si>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</si>
  <si>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</si>
  <si>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</si>
  <si>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</si>
  <si>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</si>
  <si>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</si>
  <si>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</si>
  <si>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</si>
  <si>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</si>
  <si>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</si>
  <si>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</si>
  <si>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</si>
  <si>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</si>
  <si>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</si>
  <si>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</si>
  <si>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</si>
  <si>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</si>
  <si>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</si>
  <si>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</si>
  <si>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</si>
  <si>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</si>
  <si>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</si>
  <si>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</si>
  <si>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</si>
  <si>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</si>
  <si>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</si>
  <si>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</si>
  <si>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</si>
  <si>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</si>
  <si>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</si>
  <si>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</si>
  <si>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</si>
  <si>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</si>
  <si>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</si>
  <si>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</si>
  <si>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</si>
  <si>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</si>
  <si>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</si>
  <si>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</si>
  <si>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</si>
  <si>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</si>
  <si>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</si>
  <si>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</si>
  <si>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</si>
  <si>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</si>
  <si>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</si>
  <si>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</si>
  <si>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</si>
  <si>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</si>
  <si>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</si>
  <si>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</si>
  <si>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</si>
  <si>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</si>
  <si>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</si>
  <si>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</si>
  <si>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</si>
  <si>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</si>
  <si>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</si>
  <si>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</si>
  <si>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</si>
  <si>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</si>
  <si>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</si>
  <si>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</si>
  <si>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</si>
  <si>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</si>
  <si>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</si>
  <si>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</si>
  <si>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</si>
  <si>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</si>
  <si>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</si>
  <si>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</si>
  <si>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</si>
  <si>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</si>
  <si>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</si>
  <si>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</si>
  <si>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</si>
  <si>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</si>
  <si>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</si>
  <si>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</si>
  <si>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</si>
  <si>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</si>
  <si>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</si>
  <si>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</si>
  <si>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</si>
  <si>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</si>
  <si>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</si>
  <si>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</si>
  <si>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</si>
  <si>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</si>
  <si>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</si>
  <si>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</si>
  <si>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</si>
  <si>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</si>
  <si>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</si>
  <si>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</si>
  <si>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</si>
  <si>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</si>
  <si>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</si>
  <si>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</si>
  <si>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</si>
  <si>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</si>
  <si>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</si>
  <si>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</si>
  <si>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</si>
  <si>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</si>
  <si>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</si>
  <si>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</si>
  <si>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</si>
  <si>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</si>
  <si>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</si>
  <si>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</si>
  <si>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</si>
  <si>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</si>
  <si>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</si>
  <si>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</si>
  <si>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</si>
  <si>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</si>
  <si>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</si>
  <si>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</si>
  <si>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</si>
  <si>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</si>
  <si>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</si>
  <si>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</si>
  <si>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</si>
  <si>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</si>
  <si>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</si>
  <si>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</si>
  <si>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</si>
  <si>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</si>
  <si>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</si>
  <si>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</si>
  <si>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</si>
  <si>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</si>
  <si>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</si>
  <si>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</si>
  <si>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</si>
  <si>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</si>
  <si>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</si>
  <si>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</si>
  <si>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</si>
  <si>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</si>
  <si>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</si>
  <si>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</si>
  <si>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</si>
  <si>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</si>
  <si>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</si>
  <si>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</si>
  <si>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</si>
  <si>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</si>
  <si>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</si>
  <si>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</si>
  <si>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</si>
  <si>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</si>
  <si>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</si>
  <si>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</si>
  <si>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</si>
  <si>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</si>
  <si>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</si>
  <si>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</si>
  <si>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</si>
  <si>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</si>
  <si>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</si>
  <si>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</si>
  <si>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</si>
  <si>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</si>
  <si>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</si>
  <si>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</si>
  <si>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</si>
  <si>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</si>
  <si>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</si>
  <si>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</si>
  <si>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</si>
  <si>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</si>
  <si>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</si>
  <si>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</si>
  <si>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</si>
  <si>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</si>
  <si>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</si>
  <si>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</si>
  <si>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</si>
  <si>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</si>
  <si>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</si>
  <si>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</si>
  <si>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</si>
  <si>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</si>
  <si>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</si>
  <si>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</si>
  <si>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</si>
  <si>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</si>
  <si>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</si>
  <si>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</si>
  <si>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</si>
  <si>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</si>
  <si>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</si>
  <si>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</si>
  <si>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</si>
  <si>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</si>
  <si>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</si>
  <si>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</si>
  <si>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</si>
  <si>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</si>
  <si>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</si>
  <si>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</si>
  <si>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</si>
  <si>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</si>
  <si>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</si>
  <si>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</si>
  <si>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</si>
  <si>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</si>
  <si>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</si>
  <si>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</si>
  <si>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</si>
  <si>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</si>
  <si>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</si>
  <si>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</si>
  <si>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</si>
  <si>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</si>
  <si>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</si>
  <si>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</si>
  <si>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</si>
  <si>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</si>
  <si>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</si>
  <si>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</si>
  <si>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</si>
  <si>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</si>
  <si>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</si>
  <si>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</si>
  <si>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</si>
  <si>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</si>
  <si>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</si>
  <si>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</si>
  <si>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</si>
  <si>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</si>
  <si>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</si>
  <si>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</si>
  <si>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</si>
  <si>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</si>
  <si>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</si>
  <si>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</si>
  <si>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</si>
  <si>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</si>
  <si>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</si>
  <si>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</si>
  <si>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</si>
  <si>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</si>
  <si>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</si>
  <si>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</si>
  <si>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</si>
  <si>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</si>
  <si>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</si>
  <si>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</si>
  <si>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</si>
  <si>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</si>
  <si>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</si>
  <si>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</si>
  <si>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</si>
  <si>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</si>
  <si>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</si>
  <si>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</si>
  <si>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</si>
  <si>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</si>
  <si>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</si>
  <si>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</si>
  <si>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</si>
  <si>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</si>
  <si>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</si>
  <si>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</si>
  <si>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</si>
  <si>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</si>
  <si>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</si>
  <si>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</si>
  <si>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</si>
  <si>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</si>
  <si>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</si>
  <si>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</si>
  <si>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</si>
  <si>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</si>
  <si>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</si>
  <si>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</si>
  <si>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</si>
  <si>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</si>
  <si>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</si>
  <si>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</si>
  <si>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</si>
  <si>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</si>
  <si>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</si>
  <si>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</si>
  <si>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</si>
  <si>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</si>
  <si>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</si>
  <si>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</si>
  <si>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</si>
  <si>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</si>
  <si>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</si>
  <si>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</si>
  <si>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</si>
  <si>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</si>
  <si>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</si>
  <si>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</si>
  <si>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</si>
  <si>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</si>
  <si>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</si>
  <si>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</si>
  <si>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</si>
  <si>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</si>
  <si>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</si>
  <si>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</si>
  <si>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</si>
  <si>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</si>
  <si>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</si>
  <si>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</si>
  <si>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</si>
  <si>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</si>
  <si>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</si>
  <si>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</si>
  <si>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</si>
  <si>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</si>
  <si>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</si>
  <si>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</si>
  <si>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</si>
  <si>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</si>
  <si>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</si>
  <si>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</si>
  <si>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</si>
  <si>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</si>
  <si>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</si>
  <si>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</si>
  <si>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</si>
  <si>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</si>
  <si>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</si>
  <si>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</si>
  <si>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</si>
  <si>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</si>
  <si>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</si>
  <si>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</si>
  <si>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</si>
  <si>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</si>
  <si>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</si>
  <si>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</si>
  <si>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</si>
  <si>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</si>
  <si>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</si>
  <si>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</si>
  <si>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</si>
  <si>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</si>
  <si>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</si>
  <si>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</si>
  <si>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</si>
  <si>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</si>
  <si>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</si>
  <si>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</si>
  <si>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</si>
  <si>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</si>
  <si>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</si>
  <si>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</si>
  <si>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</si>
  <si>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</si>
  <si>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</si>
  <si>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</si>
  <si>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</si>
  <si>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</si>
  <si>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</si>
  <si>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</si>
  <si>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</si>
  <si>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</si>
  <si>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</si>
  <si>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</si>
  <si>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</si>
  <si>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</si>
  <si>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</si>
  <si>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</si>
  <si>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</si>
  <si>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</si>
  <si>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</si>
  <si>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</si>
  <si>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</si>
  <si>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</si>
  <si>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</si>
  <si>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</si>
  <si>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</si>
  <si>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</si>
  <si>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</si>
  <si>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</si>
  <si>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</si>
  <si>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</si>
  <si>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</si>
  <si>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</si>
  <si>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</si>
  <si>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</si>
  <si>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</si>
  <si>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</si>
  <si>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</si>
  <si>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</si>
  <si>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</si>
  <si>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</si>
  <si>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</si>
  <si>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</si>
  <si>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</si>
  <si>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</si>
  <si>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</si>
  <si>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</si>
  <si>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</si>
  <si>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</si>
  <si>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</si>
  <si>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</si>
  <si>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</si>
  <si>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</si>
  <si>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</si>
  <si>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</si>
  <si>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</si>
  <si>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</si>
  <si>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</si>
  <si>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</si>
  <si>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</si>
  <si>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</si>
  <si>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</si>
  <si>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</si>
  <si>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</si>
  <si>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</si>
  <si>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</si>
  <si>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</si>
  <si>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</si>
  <si>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</si>
  <si>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</si>
  <si>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</si>
  <si>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</si>
  <si>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</si>
  <si>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</si>
  <si>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</si>
  <si>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</si>
  <si>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</si>
  <si>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</si>
  <si>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</si>
  <si>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</si>
  <si>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</si>
  <si>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</si>
  <si>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</si>
  <si>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</si>
  <si>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</si>
  <si>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</si>
  <si>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</si>
  <si>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</si>
  <si>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</si>
  <si>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</si>
  <si>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</si>
  <si>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</si>
  <si>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</si>
  <si>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</si>
  <si>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</si>
  <si>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</si>
  <si>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</si>
  <si>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</si>
  <si>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</si>
  <si>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</si>
  <si>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</si>
  <si>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</si>
  <si>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</si>
  <si>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</si>
  <si>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</si>
  <si>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</si>
  <si>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</si>
  <si>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</si>
  <si>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</si>
  <si>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</si>
  <si>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</si>
  <si>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</si>
  <si>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</si>
  <si>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</si>
  <si>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</si>
  <si>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</si>
  <si>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</si>
  <si>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</si>
  <si>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</si>
  <si>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</si>
  <si>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</si>
  <si>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</si>
  <si>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</si>
  <si>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</si>
  <si>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</si>
  <si>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</si>
  <si>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</si>
  <si>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</si>
  <si>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</si>
  <si>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</si>
  <si>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</si>
  <si>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</si>
  <si>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</si>
  <si>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</si>
  <si>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</si>
  <si>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</si>
  <si>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</si>
  <si>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</si>
  <si>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</si>
  <si>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</si>
  <si>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</si>
  <si>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</si>
  <si>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</si>
  <si>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</si>
  <si>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</si>
  <si>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</si>
  <si>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</si>
  <si>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</si>
  <si>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</si>
  <si>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</si>
  <si>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</si>
  <si>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</si>
  <si>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</si>
  <si>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</si>
  <si>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</si>
  <si>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</si>
  <si>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</si>
  <si>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</si>
  <si>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</si>
  <si>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</si>
  <si>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</si>
  <si>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</si>
  <si>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</si>
  <si>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</si>
  <si>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</si>
  <si>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</si>
  <si>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</si>
  <si>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</si>
  <si>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</si>
  <si>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</si>
  <si>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</si>
  <si>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</si>
  <si>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</si>
  <si>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</si>
  <si>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</si>
  <si>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</si>
  <si>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</si>
  <si>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</si>
  <si>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</si>
  <si>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</si>
  <si>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</si>
  <si>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</si>
  <si>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</si>
  <si>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</si>
  <si>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</si>
  <si>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</si>
  <si>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</si>
  <si>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</si>
  <si>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</si>
  <si>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</si>
  <si>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</si>
  <si>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</si>
  <si>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</si>
  <si>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</si>
  <si>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</si>
  <si>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</si>
  <si>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</si>
  <si>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</si>
  <si>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</si>
  <si>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</si>
  <si>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</si>
  <si>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</si>
  <si>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</si>
  <si>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</si>
  <si>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</si>
  <si>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</si>
  <si>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</si>
  <si>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</si>
  <si>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</si>
  <si>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</si>
  <si>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</si>
  <si>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</si>
  <si>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</si>
  <si>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</si>
  <si>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</si>
  <si>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</si>
  <si>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</si>
  <si>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</si>
  <si>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</si>
  <si>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</si>
  <si>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</si>
  <si>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</si>
  <si>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</si>
  <si>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</si>
  <si>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</si>
  <si>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</si>
  <si>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</si>
  <si>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</si>
  <si>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</si>
  <si>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</si>
  <si>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</si>
  <si>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</si>
  <si>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</si>
  <si>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</si>
  <si>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</si>
  <si>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</si>
  <si>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</si>
  <si>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</si>
  <si>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</si>
  <si>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</si>
  <si>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</si>
  <si>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</si>
  <si>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</si>
  <si>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</si>
  <si>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</si>
  <si>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</si>
  <si>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</si>
  <si>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</si>
  <si>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</si>
  <si>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</si>
  <si>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</si>
  <si>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</si>
  <si>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</si>
  <si>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</si>
  <si>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</si>
  <si>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</si>
  <si>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</si>
  <si>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</si>
  <si>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</si>
  <si>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</si>
  <si>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</si>
  <si>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</si>
  <si>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</si>
  <si>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</si>
  <si>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</si>
  <si>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</si>
  <si>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</si>
  <si>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</si>
  <si>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</si>
  <si>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</si>
  <si>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</si>
  <si>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</si>
  <si>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</si>
  <si>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</si>
  <si>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</si>
  <si>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</si>
  <si>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</si>
  <si>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</si>
  <si>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</si>
  <si>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</si>
  <si>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</si>
  <si>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</si>
  <si>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</si>
  <si>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</si>
  <si>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</si>
  <si>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</si>
  <si>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</si>
  <si>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</si>
  <si>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</si>
  <si>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</si>
  <si>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</si>
  <si>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</si>
  <si>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</si>
  <si>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</si>
  <si>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</si>
  <si>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</si>
  <si>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</si>
  <si>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</si>
  <si>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</si>
  <si>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</si>
  <si>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</si>
  <si>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</si>
  <si>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</si>
  <si>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</si>
  <si>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</si>
  <si>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</si>
  <si>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</si>
  <si>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</si>
  <si>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</si>
  <si>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</si>
  <si>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</si>
  <si>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</si>
  <si>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</si>
  <si>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</si>
  <si>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</si>
  <si>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</si>
  <si>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</si>
  <si>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</si>
  <si>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</si>
  <si>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</si>
  <si>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</si>
  <si>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</si>
  <si>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</si>
  <si>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</si>
  <si>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</si>
  <si>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</si>
  <si>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</si>
  <si>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</si>
  <si>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</si>
  <si>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</si>
  <si>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</si>
  <si>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</si>
  <si>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</si>
  <si>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</si>
  <si>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</si>
  <si>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</si>
  <si>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</si>
  <si>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</si>
  <si>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</si>
  <si>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</si>
  <si>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</si>
  <si>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</si>
  <si>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</si>
  <si>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</si>
  <si>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</si>
  <si>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</si>
  <si>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</si>
  <si>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</si>
  <si>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</si>
  <si>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</si>
  <si>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</si>
  <si>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</si>
  <si>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</si>
  <si>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</si>
  <si>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</si>
  <si>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</si>
  <si>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</si>
  <si>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</si>
  <si>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</si>
  <si>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</si>
  <si>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</si>
  <si>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</si>
  <si>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</si>
  <si>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</si>
  <si>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</si>
  <si>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</si>
  <si>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</si>
  <si>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</si>
  <si>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</si>
  <si>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</si>
  <si>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</si>
  <si>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</si>
  <si>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</si>
  <si>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</si>
  <si>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</si>
  <si>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</si>
  <si>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</si>
  <si>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</si>
  <si>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</si>
  <si>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</si>
  <si>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</si>
  <si>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</si>
  <si>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</si>
  <si>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</si>
  <si>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</si>
  <si>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</si>
  <si>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</si>
  <si>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</si>
  <si>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</si>
  <si>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</si>
  <si>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</si>
  <si>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</si>
  <si>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</si>
  <si>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</si>
  <si>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</si>
  <si>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</si>
  <si>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</si>
  <si>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</si>
  <si>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</si>
  <si>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</si>
  <si>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</si>
  <si>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</si>
  <si>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</si>
  <si>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</si>
  <si>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</si>
  <si>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</si>
  <si>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</si>
  <si>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</si>
  <si>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</si>
  <si>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</si>
  <si>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</si>
  <si>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</si>
  <si>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</si>
  <si>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</si>
  <si>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</si>
  <si>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</si>
  <si>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</si>
  <si>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</si>
  <si>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</si>
  <si>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</si>
  <si>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</si>
  <si>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</si>
  <si>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</si>
  <si>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</si>
  <si>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</si>
  <si>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</si>
  <si>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</si>
  <si>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</si>
  <si>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</si>
  <si>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</si>
  <si>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</si>
  <si>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</si>
  <si>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</si>
  <si>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</si>
  <si>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</si>
  <si>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</si>
  <si>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</si>
  <si>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</si>
  <si>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</si>
  <si>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</si>
  <si>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</si>
  <si>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</si>
  <si>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</si>
  <si>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</si>
  <si>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</si>
  <si>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</si>
  <si>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</si>
  <si>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</si>
  <si>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</si>
  <si>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</si>
  <si>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</si>
  <si>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</si>
  <si>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</si>
  <si>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</si>
  <si>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</si>
  <si>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</si>
  <si>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</si>
  <si>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</si>
  <si>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</si>
  <si>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</si>
  <si>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</si>
  <si>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</si>
  <si>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</si>
  <si>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</si>
  <si>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</si>
  <si>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</si>
  <si>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</si>
  <si>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</si>
  <si>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</si>
  <si>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</si>
  <si>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</si>
  <si>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</si>
  <si>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</si>
  <si>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</si>
  <si>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</si>
  <si>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</si>
  <si>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</si>
  <si>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</si>
  <si>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</si>
  <si>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</si>
  <si>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</si>
  <si>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</si>
  <si>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</si>
  <si>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</si>
  <si>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</si>
  <si>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</si>
  <si>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</si>
  <si>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</si>
  <si>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</si>
  <si>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</si>
  <si>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</si>
  <si>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</si>
  <si>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</si>
  <si>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</si>
  <si>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</si>
  <si>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</si>
  <si>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</si>
  <si>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</si>
  <si>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</si>
  <si>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</si>
  <si>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</si>
  <si>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</si>
  <si>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</si>
  <si>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</si>
  <si>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</si>
  <si>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</si>
  <si>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</si>
  <si>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</si>
  <si>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</si>
  <si>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</si>
  <si>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</si>
  <si>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</si>
  <si>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</si>
  <si>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</si>
  <si>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</si>
  <si>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</si>
  <si>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</si>
  <si>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</si>
  <si>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</si>
  <si>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</si>
  <si>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</si>
  <si>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</si>
  <si>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</si>
  <si>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</si>
  <si>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</si>
  <si>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</si>
  <si>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</si>
  <si>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</si>
  <si>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</si>
  <si>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</si>
  <si>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</si>
  <si>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</si>
  <si>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</si>
  <si>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</si>
  <si>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</si>
  <si>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</si>
  <si>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</si>
  <si>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</si>
  <si>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</si>
  <si>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</si>
  <si>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</si>
  <si>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</si>
  <si>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</si>
  <si>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</si>
  <si>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</si>
  <si>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</si>
  <si>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</si>
  <si>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</si>
  <si>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</si>
  <si>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</si>
  <si>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</si>
  <si>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</si>
  <si>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</si>
  <si>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</si>
  <si>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</si>
  <si>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</si>
  <si>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</si>
  <si>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</si>
  <si>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</si>
  <si>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</si>
  <si>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</si>
  <si>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</si>
  <si>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</si>
  <si>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</si>
  <si>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</si>
  <si>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</si>
  <si>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</si>
  <si>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</si>
  <si>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</si>
  <si>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</si>
  <si>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</si>
  <si>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</si>
  <si>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</si>
  <si>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</si>
  <si>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</si>
  <si>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</si>
  <si>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</si>
  <si>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</si>
  <si>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</si>
  <si>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</si>
  <si>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</si>
  <si>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</si>
  <si>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</si>
  <si>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</si>
  <si>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</si>
  <si>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</si>
  <si>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</si>
  <si>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</si>
  <si>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</si>
  <si>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</si>
  <si>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</si>
  <si>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</si>
  <si>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</si>
  <si>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</si>
  <si>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</si>
  <si>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</si>
  <si>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</si>
  <si>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</si>
  <si>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</si>
  <si>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</si>
  <si>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</si>
  <si>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</si>
  <si>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</si>
  <si>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</si>
  <si>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</si>
  <si>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</si>
  <si>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</si>
  <si>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</si>
  <si>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</si>
  <si>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</si>
  <si>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</si>
  <si>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</si>
  <si>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</si>
  <si>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</si>
  <si>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</si>
  <si>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</si>
  <si>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</si>
  <si>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</si>
  <si>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</si>
  <si>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</si>
  <si>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</si>
  <si>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</si>
  <si>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</si>
  <si>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</si>
  <si>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</si>
  <si>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</si>
  <si>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</si>
  <si>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</si>
  <si>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</si>
  <si>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</si>
  <si>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</si>
  <si>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</si>
  <si>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</si>
  <si>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</si>
  <si>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</si>
  <si>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</si>
  <si>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</si>
  <si>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</si>
  <si>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</si>
  <si>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</si>
  <si>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</si>
  <si>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</si>
  <si>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</si>
  <si>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</si>
  <si>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</si>
  <si>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</si>
  <si>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</si>
  <si>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</si>
  <si>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</si>
  <si>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</si>
  <si>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</si>
  <si>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</si>
  <si>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</si>
  <si>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</si>
  <si>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</si>
  <si>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</si>
  <si>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</si>
  <si>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</si>
  <si>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</si>
  <si>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</si>
  <si>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</si>
  <si>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</si>
  <si>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</si>
  <si>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</si>
  <si>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</si>
  <si>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</si>
  <si>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</si>
  <si>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</si>
  <si>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</si>
  <si>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</si>
  <si>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</si>
  <si>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</si>
  <si>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</si>
  <si>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</si>
  <si>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</si>
  <si>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</si>
  <si>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</si>
  <si>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</si>
  <si>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</si>
  <si>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</si>
  <si>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</si>
  <si>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</si>
  <si>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</si>
  <si>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</si>
  <si>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</si>
  <si>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</si>
  <si>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</si>
  <si>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</si>
  <si>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</si>
  <si>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</si>
  <si>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</si>
  <si>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</si>
  <si>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</si>
  <si>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</si>
  <si>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</si>
  <si>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</si>
  <si>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</si>
  <si>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</si>
  <si>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</si>
  <si>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</si>
  <si>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</si>
  <si>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</si>
  <si>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</si>
  <si>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</si>
  <si>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</si>
  <si>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</si>
  <si>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</si>
  <si>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</si>
  <si>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</si>
  <si>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</si>
  <si>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</si>
  <si>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</si>
  <si>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</si>
  <si>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</si>
  <si>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</si>
  <si>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</si>
  <si>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</si>
  <si>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</si>
  <si>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</si>
  <si>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</si>
  <si>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</si>
  <si>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</si>
  <si>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</si>
  <si>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</si>
  <si>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</si>
  <si>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</si>
  <si>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</si>
  <si>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</si>
  <si>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</si>
  <si>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</si>
  <si>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</si>
  <si>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</si>
  <si>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</si>
  <si>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</si>
  <si>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</si>
  <si>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</si>
  <si>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</si>
  <si>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</si>
  <si>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</si>
  <si>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</si>
  <si>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</si>
  <si>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</si>
  <si>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</si>
  <si>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</si>
  <si>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</si>
  <si>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</si>
  <si>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</si>
  <si>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</si>
  <si>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</si>
  <si>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</si>
  <si>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</si>
  <si>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</si>
  <si>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</si>
  <si>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</si>
  <si>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</si>
  <si>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</si>
  <si>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</si>
  <si>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</si>
  <si>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</si>
  <si>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</si>
  <si>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</si>
  <si>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</si>
  <si>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</si>
  <si>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</si>
  <si>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</si>
  <si>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</si>
  <si>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</si>
  <si>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</si>
  <si>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</si>
  <si>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</si>
  <si>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</si>
  <si>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</si>
  <si>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</si>
  <si>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</si>
  <si>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</si>
  <si>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</si>
  <si>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</si>
  <si>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</si>
  <si>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</si>
  <si>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</si>
  <si>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</si>
  <si>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</si>
  <si>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</si>
  <si>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</si>
  <si>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</si>
  <si>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</si>
  <si>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</si>
  <si>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</si>
  <si>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</si>
  <si>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</si>
  <si>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</si>
  <si>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</si>
  <si>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</si>
  <si>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</si>
  <si>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</si>
  <si>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</si>
  <si>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</si>
  <si>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</si>
  <si>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</si>
  <si>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</si>
  <si>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</si>
  <si>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</si>
  <si>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</si>
  <si>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</si>
  <si>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</si>
  <si>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</si>
  <si>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</si>
  <si>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</si>
  <si>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</si>
  <si>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</si>
  <si>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</si>
  <si>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</si>
  <si>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</si>
  <si>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</si>
  <si>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</si>
  <si>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</si>
  <si>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</si>
  <si>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</si>
  <si>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</si>
  <si>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</si>
  <si>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</si>
  <si>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</si>
  <si>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</si>
  <si>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</si>
  <si>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</si>
  <si>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</si>
  <si>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</si>
  <si>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</si>
  <si>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</si>
  <si>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</si>
  <si>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</si>
  <si>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</si>
  <si>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</si>
  <si>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</si>
  <si>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</si>
  <si>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</si>
  <si>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</si>
  <si>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</si>
  <si>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</si>
  <si>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</si>
  <si>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</si>
  <si>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</si>
  <si>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</si>
  <si>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</si>
  <si>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</si>
  <si>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</si>
  <si>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</si>
  <si>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</si>
  <si>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</si>
  <si>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</si>
  <si>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</si>
  <si>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</si>
  <si>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</si>
  <si>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</si>
  <si>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</si>
  <si>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</si>
  <si>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</si>
  <si>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</si>
  <si>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</si>
  <si>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</si>
  <si>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</si>
  <si>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</si>
  <si>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</si>
  <si>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</si>
  <si>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</si>
  <si>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</si>
  <si>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</si>
  <si>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</si>
  <si>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</si>
  <si>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</si>
  <si>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</si>
  <si>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</si>
  <si>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</si>
  <si>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</si>
  <si>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</si>
  <si>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</si>
  <si>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</si>
  <si>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</si>
  <si>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</si>
  <si>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</si>
  <si>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</si>
  <si>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</si>
  <si>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</si>
  <si>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</si>
  <si>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</si>
  <si>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</si>
  <si>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</si>
  <si>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</si>
  <si>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</si>
  <si>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</si>
  <si>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</si>
  <si>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</si>
  <si>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</si>
  <si>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</si>
  <si>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</si>
  <si>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</si>
  <si>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</si>
  <si>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</si>
  <si>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</si>
  <si>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</si>
  <si>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</si>
  <si>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</si>
  <si>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</si>
  <si>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</si>
  <si>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</si>
  <si>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</si>
  <si>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</si>
  <si>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</si>
  <si>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</si>
  <si>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</si>
  <si>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</si>
  <si>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</si>
  <si>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</si>
  <si>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</si>
  <si>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</si>
  <si>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</si>
  <si>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</si>
  <si>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</si>
  <si>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</si>
  <si>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</si>
  <si>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</si>
  <si>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</si>
  <si>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</si>
  <si>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</si>
  <si>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</si>
  <si>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</si>
  <si>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</si>
  <si>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</si>
  <si>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</si>
  <si>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</si>
  <si>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</si>
  <si>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</si>
  <si>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</si>
  <si>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</si>
  <si>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</si>
  <si>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</si>
  <si>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</si>
  <si>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</si>
  <si>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</si>
  <si>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</si>
  <si>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</si>
  <si>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</si>
  <si>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</si>
  <si>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</si>
  <si>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</si>
  <si>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</si>
  <si>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</si>
  <si>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</si>
  <si>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</si>
  <si>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</si>
  <si>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</si>
  <si>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</si>
  <si>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</si>
  <si>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</si>
  <si>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</si>
  <si>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</si>
  <si>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</si>
  <si>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</si>
  <si>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</si>
  <si>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</si>
  <si>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</si>
  <si>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</si>
  <si>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</si>
  <si>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</si>
  <si>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</si>
  <si>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</si>
  <si>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</si>
  <si>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</si>
  <si>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</si>
  <si>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</si>
  <si>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</si>
  <si>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</si>
  <si>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</si>
  <si>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</si>
  <si>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</si>
  <si>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</si>
  <si>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</si>
  <si>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</si>
  <si>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</si>
  <si>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</si>
  <si>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</si>
  <si>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</si>
  <si>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</si>
  <si>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</si>
  <si>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</si>
  <si>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</si>
  <si>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</si>
  <si>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</si>
  <si>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</si>
  <si>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</si>
  <si>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</si>
  <si>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</si>
  <si>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</si>
  <si>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</si>
  <si>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</si>
  <si>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</si>
  <si>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</si>
  <si>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</si>
  <si>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</si>
  <si>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</si>
  <si>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</si>
  <si>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</si>
  <si>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</si>
  <si>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</si>
  <si>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</si>
  <si>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</si>
  <si>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</si>
  <si>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</si>
  <si>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</si>
  <si>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</si>
  <si>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</si>
  <si>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</si>
  <si>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</si>
  <si>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</si>
  <si>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</si>
  <si>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</si>
  <si>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</si>
  <si>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</si>
  <si>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</si>
  <si>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</si>
  <si>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</si>
  <si>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</si>
  <si>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</si>
  <si>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</si>
  <si>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</si>
  <si>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</si>
  <si>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</si>
  <si>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</si>
  <si>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</si>
  <si>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</si>
  <si>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</si>
  <si>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</si>
  <si>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</si>
  <si>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</si>
  <si>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</si>
  <si>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</si>
  <si>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</si>
  <si>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</si>
  <si>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</si>
  <si>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</si>
  <si>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</si>
  <si>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</si>
  <si>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</si>
  <si>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</si>
  <si>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</si>
  <si>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</si>
  <si>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</si>
  <si>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</si>
  <si>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</si>
  <si>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</si>
  <si>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</si>
  <si>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</si>
  <si>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</si>
  <si>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</si>
  <si>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</si>
  <si>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</si>
  <si>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</si>
  <si>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</si>
  <si>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</si>
  <si>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</si>
  <si>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</si>
  <si>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</si>
  <si>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</si>
  <si>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</si>
  <si>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</si>
  <si>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</si>
  <si>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</si>
  <si>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</si>
  <si>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</si>
  <si>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</si>
  <si>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</si>
  <si>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</si>
  <si>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</si>
  <si>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</si>
  <si>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</si>
  <si>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</si>
  <si>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</si>
  <si>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</si>
  <si>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</si>
  <si>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</si>
  <si>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</si>
  <si>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</si>
  <si>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</si>
  <si>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</si>
  <si>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</si>
  <si>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</si>
  <si>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</si>
  <si>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</si>
  <si>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</si>
  <si>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</si>
  <si>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</si>
  <si>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</si>
  <si>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</si>
  <si>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</si>
  <si>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</si>
  <si>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</si>
  <si>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</si>
  <si>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</si>
  <si>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</si>
  <si>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</si>
  <si>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</si>
  <si>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</si>
  <si>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</si>
  <si>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</si>
  <si>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</si>
  <si>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</si>
  <si>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</si>
  <si>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</si>
  <si>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</si>
  <si>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</si>
  <si>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</si>
  <si>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</si>
  <si>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</si>
  <si>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</si>
  <si>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</si>
  <si>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</si>
  <si>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</si>
  <si>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</si>
  <si>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</si>
  <si>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</si>
  <si>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</si>
  <si>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</si>
  <si>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</si>
  <si>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</si>
  <si>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</si>
  <si>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</si>
  <si>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</si>
  <si>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</si>
  <si>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</si>
  <si>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</si>
  <si>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</si>
  <si>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</si>
  <si>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</si>
  <si>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</si>
  <si>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</si>
  <si>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</si>
  <si>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</si>
  <si>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</si>
  <si>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</si>
  <si>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</si>
  <si>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</si>
  <si>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</si>
  <si>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</si>
  <si>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</si>
  <si>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</si>
  <si>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</si>
  <si>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</si>
  <si>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</si>
  <si>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</si>
  <si>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</si>
  <si>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</si>
  <si>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</si>
  <si>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</si>
  <si>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</si>
  <si>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</si>
  <si>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</si>
  <si>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</si>
  <si>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</si>
  <si>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</si>
  <si>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</si>
  <si>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</si>
  <si>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</si>
  <si>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</si>
  <si>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</si>
  <si>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</si>
  <si>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</si>
  <si>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</si>
  <si>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</si>
  <si>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</si>
  <si>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</si>
  <si>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</si>
  <si>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</si>
  <si>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</si>
  <si>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</si>
  <si>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</si>
  <si>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</si>
  <si>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</si>
  <si>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</si>
  <si>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</si>
  <si>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</si>
  <si>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</si>
  <si>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</si>
  <si>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</si>
  <si>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</si>
  <si>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</si>
  <si>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</si>
  <si>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</si>
  <si>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</si>
  <si>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</si>
  <si>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</si>
  <si>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</si>
  <si>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</si>
  <si>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</si>
  <si>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</si>
  <si>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</si>
  <si>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</si>
  <si>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</si>
  <si>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</si>
  <si>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</si>
  <si>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</si>
  <si>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</si>
  <si>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</si>
  <si>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</si>
  <si>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</si>
  <si>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</si>
  <si>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</si>
  <si>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</si>
  <si>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</si>
  <si>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</si>
  <si>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</si>
  <si>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</si>
  <si>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</si>
  <si>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</si>
  <si>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</si>
  <si>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</si>
  <si>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</si>
  <si>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</si>
  <si>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</si>
  <si>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</si>
  <si>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</si>
  <si>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</si>
  <si>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</si>
  <si>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</si>
  <si>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</si>
  <si>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</si>
  <si>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</si>
  <si>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</si>
  <si>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</si>
  <si>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</si>
  <si>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</si>
  <si>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</si>
  <si>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</si>
  <si>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</si>
  <si>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</si>
  <si>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</si>
  <si>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</si>
  <si>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</si>
  <si>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</si>
  <si>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</si>
  <si>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</si>
  <si>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</si>
  <si>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</si>
  <si>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</si>
  <si>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</si>
  <si>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</si>
  <si>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</si>
  <si>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</si>
  <si>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</si>
  <si>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</si>
  <si>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</si>
  <si>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</si>
  <si>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</si>
  <si>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</si>
  <si>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</si>
  <si>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</si>
  <si>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</si>
  <si>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</si>
  <si>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</si>
  <si>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</si>
  <si>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</si>
  <si>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</si>
  <si>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</si>
  <si>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</si>
  <si>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</si>
  <si>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</si>
  <si>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</si>
  <si>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</si>
  <si>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</si>
  <si>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</si>
  <si>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</si>
  <si>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</si>
  <si>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</si>
  <si>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</si>
  <si>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</si>
  <si>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</si>
  <si>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</si>
  <si>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</si>
  <si>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</si>
  <si>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</si>
  <si>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</si>
  <si>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</si>
  <si>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</si>
  <si>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</si>
  <si>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</si>
  <si>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</si>
  <si>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</si>
  <si>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</si>
  <si>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</si>
  <si>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</si>
  <si>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</si>
  <si>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</si>
  <si>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</si>
  <si>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</si>
  <si>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</si>
  <si>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</si>
  <si>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</si>
  <si>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</si>
  <si>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</si>
  <si>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</si>
  <si>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</si>
  <si>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</si>
  <si>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</si>
  <si>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</si>
  <si>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</si>
  <si>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</si>
  <si>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</si>
  <si>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</si>
  <si>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</si>
  <si>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</si>
  <si>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</si>
  <si>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</si>
  <si>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</si>
  <si>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</si>
  <si>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</si>
  <si>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</si>
  <si>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</si>
  <si>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</si>
  <si>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</si>
  <si>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</si>
  <si>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</si>
  <si>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</si>
  <si>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</si>
  <si>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</si>
  <si>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</si>
  <si>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</si>
  <si>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</si>
  <si>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</si>
  <si>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</si>
  <si>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</si>
  <si>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</si>
  <si>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</si>
  <si>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</si>
  <si>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</si>
  <si>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</si>
  <si>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</si>
  <si>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</si>
  <si>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</si>
  <si>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</si>
  <si>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</si>
  <si>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</si>
  <si>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</si>
  <si>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</si>
  <si>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</si>
  <si>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</si>
  <si>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</si>
  <si>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</si>
  <si>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</si>
  <si>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</si>
  <si>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</si>
  <si>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</si>
  <si>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</si>
  <si>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</si>
  <si>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</si>
  <si>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</si>
  <si>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</si>
  <si>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</si>
  <si>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</si>
  <si>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</si>
  <si>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</si>
  <si>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</si>
  <si>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</si>
  <si>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</si>
  <si>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</si>
  <si>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</si>
  <si>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</si>
  <si>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</si>
  <si>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</si>
  <si>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</si>
  <si>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</si>
  <si>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</si>
  <si>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</si>
  <si>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</si>
  <si>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</si>
  <si>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</si>
  <si>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</si>
  <si>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</si>
  <si>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</si>
  <si>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</si>
  <si>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</si>
  <si>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</si>
  <si>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</si>
  <si>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</si>
  <si>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</si>
  <si>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</si>
  <si>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</si>
  <si>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</si>
  <si>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</si>
  <si>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</si>
  <si>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</si>
  <si>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</si>
  <si>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</si>
  <si>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</si>
  <si>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</si>
  <si>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</si>
  <si>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</si>
  <si>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</si>
  <si>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</si>
  <si>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</si>
  <si>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</si>
  <si>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</si>
  <si>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</si>
  <si>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</si>
  <si>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</si>
  <si>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</si>
  <si>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</si>
  <si>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</si>
  <si>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</si>
  <si>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</si>
  <si>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</si>
  <si>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</si>
  <si>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</si>
  <si>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</si>
  <si>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</si>
  <si>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</si>
  <si>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</si>
  <si>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</si>
  <si>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</si>
  <si>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</si>
  <si>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</si>
  <si>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</si>
  <si>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</si>
  <si>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</si>
  <si>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</si>
  <si>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</si>
  <si>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</si>
  <si>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</si>
  <si>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</si>
  <si>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</si>
  <si>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</si>
  <si>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</si>
  <si>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</si>
  <si>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</si>
  <si>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</si>
  <si>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</si>
  <si>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</si>
  <si>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</si>
  <si>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</si>
  <si>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</si>
  <si>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</si>
  <si>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</si>
  <si>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</si>
  <si>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</si>
  <si>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</si>
  <si>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</si>
  <si>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</si>
  <si>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</si>
  <si>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</si>
  <si>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</si>
  <si>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</si>
  <si>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</si>
  <si>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</si>
  <si>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</si>
  <si>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</si>
  <si>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</si>
  <si>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</si>
  <si>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</si>
  <si>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</si>
  <si>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</si>
  <si>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</si>
  <si>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</si>
  <si>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</si>
  <si>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</si>
  <si>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</si>
  <si>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</si>
  <si>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</si>
  <si>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</si>
  <si>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</si>
  <si>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</si>
  <si>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</si>
  <si>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</si>
  <si>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</si>
  <si>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</si>
  <si>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</si>
  <si>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</si>
  <si>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</si>
  <si>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</si>
  <si>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</si>
  <si>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</si>
  <si>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</si>
  <si>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</si>
  <si>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</si>
  <si>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</si>
  <si>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</si>
  <si>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</si>
  <si>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</si>
  <si>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</si>
  <si>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</si>
  <si>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</si>
  <si>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</si>
  <si>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</si>
  <si>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</si>
  <si>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</si>
  <si>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</si>
  <si>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</si>
  <si>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</si>
  <si>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</si>
  <si>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</si>
  <si>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</si>
  <si>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</si>
  <si>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</si>
  <si>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</si>
  <si>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</si>
  <si>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</si>
  <si>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</si>
  <si>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</si>
  <si>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</si>
  <si>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</si>
  <si>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</si>
  <si>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</si>
  <si>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</si>
  <si>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</si>
  <si>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</si>
  <si>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</si>
  <si>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</si>
  <si>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</si>
  <si>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</si>
  <si>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</si>
  <si>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</si>
  <si>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</si>
  <si>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</si>
  <si>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</si>
  <si>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</si>
  <si>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</si>
  <si>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</si>
  <si>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</si>
  <si>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</si>
  <si>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</si>
  <si>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</si>
  <si>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</si>
  <si>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</si>
  <si>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</si>
  <si>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</si>
  <si>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</si>
  <si>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</si>
  <si>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</si>
  <si>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</si>
  <si>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</si>
  <si>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</si>
  <si>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</si>
  <si>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</si>
  <si>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</si>
  <si>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</si>
  <si>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</si>
  <si>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</si>
  <si>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</si>
  <si>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</si>
  <si>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</si>
  <si>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</si>
  <si>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</si>
  <si>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</si>
  <si>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</si>
  <si>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</si>
  <si>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</si>
  <si>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</si>
  <si>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</si>
  <si>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</si>
  <si>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</si>
  <si>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</si>
  <si>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</si>
  <si>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</si>
  <si>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</si>
  <si>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</si>
  <si>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</si>
  <si>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</si>
  <si>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</si>
  <si>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</si>
  <si>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</si>
  <si>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</si>
  <si>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</si>
  <si>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</si>
  <si>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</si>
  <si>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</si>
  <si>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</si>
  <si>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</si>
  <si>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</si>
  <si>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</si>
  <si>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</si>
  <si>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</si>
  <si>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</si>
  <si>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</si>
  <si>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</si>
  <si>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</si>
  <si>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</si>
  <si>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</si>
  <si>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</si>
  <si>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</si>
  <si>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</si>
  <si>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</si>
  <si>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</si>
  <si>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</si>
  <si>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</si>
  <si>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</si>
  <si>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</si>
  <si>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</si>
  <si>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</si>
  <si>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</si>
  <si>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</si>
  <si>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</si>
  <si>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</si>
  <si>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</si>
  <si>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</si>
  <si>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</si>
  <si>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</si>
  <si>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</si>
  <si>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</si>
  <si>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</si>
  <si>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</si>
  <si>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</si>
  <si>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</si>
  <si>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</si>
  <si>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</si>
  <si>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</si>
  <si>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</si>
  <si>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</si>
  <si>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</si>
  <si>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</si>
  <si>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</si>
  <si>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</si>
  <si>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</si>
  <si>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</si>
  <si>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</si>
  <si>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</si>
  <si>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</si>
  <si>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</si>
  <si>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</si>
  <si>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</si>
  <si>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</si>
  <si>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</si>
  <si>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</si>
  <si>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</si>
  <si>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</si>
  <si>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</si>
  <si>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</si>
  <si>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</si>
  <si>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</si>
  <si>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</si>
  <si>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</si>
  <si>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</si>
  <si>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</si>
  <si>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</si>
  <si>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</si>
  <si>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</si>
  <si>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</si>
  <si>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</si>
  <si>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</si>
  <si>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</si>
  <si>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</si>
  <si>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</si>
  <si>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</si>
  <si>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</si>
  <si>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</si>
  <si>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</si>
  <si>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</si>
  <si>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</si>
  <si>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</si>
  <si>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</si>
  <si>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</si>
  <si>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</si>
  <si>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</si>
  <si>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</si>
  <si>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</si>
  <si>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</si>
  <si>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</si>
  <si>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</si>
  <si>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</si>
  <si>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</si>
  <si>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</si>
  <si>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</si>
  <si>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</si>
  <si>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</si>
  <si>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</si>
  <si>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</si>
  <si>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</si>
  <si>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</si>
  <si>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</si>
  <si>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</si>
  <si>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</si>
  <si>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</si>
  <si>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</si>
  <si>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</si>
  <si>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</si>
  <si>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</si>
  <si>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</si>
  <si>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</si>
  <si>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</si>
  <si>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</si>
  <si>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</si>
  <si>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</si>
  <si>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</si>
  <si>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</si>
  <si>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</si>
  <si>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</si>
  <si>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</si>
  <si>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</si>
  <si>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</si>
  <si>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</si>
  <si>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</si>
  <si>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</si>
  <si>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</si>
  <si>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</si>
  <si>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</si>
  <si>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</si>
  <si>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</si>
  <si>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</si>
  <si>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</si>
  <si>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</si>
  <si>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</si>
  <si>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</si>
  <si>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</si>
  <si>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</si>
  <si>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</si>
  <si>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</si>
  <si>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</si>
  <si>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</si>
  <si>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</si>
  <si>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</si>
  <si>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</si>
  <si>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</si>
  <si>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</si>
  <si>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</si>
  <si>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</si>
  <si>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</si>
  <si>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</si>
  <si>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</si>
  <si>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</si>
  <si>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</si>
  <si>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</si>
  <si>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</si>
  <si>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</si>
  <si>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</si>
  <si>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</si>
  <si>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</si>
  <si>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</si>
  <si>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</si>
  <si>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</si>
  <si>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</si>
  <si>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</si>
  <si>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</si>
  <si>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</si>
  <si>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</si>
  <si>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</si>
  <si>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</si>
  <si>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</si>
  <si>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</si>
  <si>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</si>
  <si>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</si>
  <si>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</si>
  <si>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</si>
  <si>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</si>
  <si>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</si>
  <si>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</si>
  <si>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</si>
  <si>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</si>
  <si>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</si>
  <si>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</si>
  <si>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</si>
  <si>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</si>
  <si>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</si>
  <si>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</si>
  <si>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</si>
  <si>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</si>
  <si>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</si>
  <si>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</si>
  <si>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</si>
  <si>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</si>
  <si>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</si>
  <si>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</si>
  <si>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</si>
  <si>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</si>
  <si>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</si>
  <si>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</si>
  <si>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</si>
  <si>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</si>
  <si>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</si>
  <si>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</si>
  <si>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</si>
  <si>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</si>
  <si>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</si>
  <si>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</si>
  <si>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</si>
  <si>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</si>
  <si>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</si>
  <si>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</si>
  <si>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</si>
  <si>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</si>
  <si>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</si>
  <si>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</si>
  <si>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</si>
  <si>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</si>
  <si>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</si>
  <si>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</si>
  <si>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</si>
  <si>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</si>
  <si>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</si>
  <si>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</si>
  <si>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</si>
  <si>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</si>
  <si>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</si>
  <si>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</si>
  <si>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</si>
  <si>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</si>
  <si>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</si>
  <si>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</si>
  <si>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</si>
  <si>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</si>
  <si>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</si>
  <si>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</si>
  <si>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</si>
  <si>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</si>
  <si>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</si>
  <si>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</si>
  <si>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</si>
  <si>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</si>
  <si>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</si>
  <si>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</si>
  <si>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</si>
  <si>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</si>
  <si>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</si>
  <si>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</si>
  <si>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</si>
  <si>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</si>
  <si>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</si>
  <si>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</si>
  <si>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</si>
  <si>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</si>
  <si>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</si>
  <si>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</si>
  <si>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</si>
  <si>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</si>
  <si>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</si>
  <si>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</si>
  <si>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</si>
  <si>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</si>
  <si>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</si>
  <si>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</si>
  <si>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</si>
  <si>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</si>
  <si>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</si>
  <si>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</si>
  <si>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</si>
  <si>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</si>
  <si>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</si>
  <si>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</si>
  <si>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</si>
  <si>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</si>
  <si>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</si>
  <si>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</si>
  <si>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</si>
  <si>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</si>
  <si>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</si>
  <si>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</si>
  <si>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</si>
  <si>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</si>
  <si>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</si>
  <si>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</si>
  <si>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</si>
  <si>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</si>
  <si>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</si>
  <si>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</si>
  <si>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</si>
  <si>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</si>
  <si>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</si>
  <si>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</si>
  <si>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</si>
  <si>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</si>
  <si>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</si>
  <si>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</si>
  <si>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</si>
  <si>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</si>
  <si>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</si>
  <si>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</si>
  <si>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</si>
  <si>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</si>
  <si>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</si>
  <si>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</si>
  <si>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</si>
  <si>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</si>
  <si>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</si>
  <si>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</si>
  <si>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</si>
  <si>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</si>
  <si>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</si>
  <si>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</si>
  <si>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</si>
  <si>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</si>
  <si>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</si>
  <si>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</si>
  <si>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</si>
  <si>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</si>
  <si>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</si>
  <si>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</si>
  <si>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</si>
  <si>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</si>
  <si>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</si>
  <si>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</si>
  <si>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</si>
  <si>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</si>
  <si>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</si>
  <si>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</si>
  <si>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</si>
  <si>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</si>
  <si>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</si>
  <si>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</si>
  <si>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</si>
  <si>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</si>
  <si>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</si>
  <si>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</si>
  <si>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</si>
  <si>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</si>
  <si>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</si>
  <si>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</si>
  <si>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</si>
  <si>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</si>
  <si>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</si>
  <si>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</si>
  <si>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</si>
  <si>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</si>
  <si>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</si>
  <si>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</si>
  <si>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</si>
  <si>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</si>
  <si>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</si>
  <si>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</si>
  <si>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</si>
  <si>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</si>
  <si>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</si>
  <si>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</si>
  <si>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</si>
  <si>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</si>
  <si>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</si>
  <si>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</si>
  <si>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</si>
  <si>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</si>
  <si>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</si>
  <si>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</si>
  <si>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</si>
  <si>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</si>
  <si>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</si>
  <si>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</si>
  <si>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</si>
  <si>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</si>
  <si>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</si>
  <si>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</si>
  <si>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</si>
  <si>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</si>
  <si>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</si>
  <si>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</si>
  <si>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</si>
  <si>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</si>
  <si>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</si>
  <si>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</si>
  <si>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</si>
  <si>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</si>
  <si>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</si>
  <si>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</si>
  <si>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</si>
  <si>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</si>
  <si>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</si>
  <si>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</si>
  <si>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</si>
  <si>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</si>
  <si>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</si>
  <si>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</si>
  <si>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</si>
  <si>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</si>
  <si>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</si>
  <si>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</si>
  <si>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</si>
  <si>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</si>
  <si>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</si>
  <si>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</si>
  <si>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</si>
  <si>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</si>
  <si>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</si>
  <si>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</si>
  <si>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</si>
  <si>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</si>
  <si>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</si>
  <si>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</si>
  <si>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</si>
  <si>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</si>
  <si>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</si>
  <si>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</si>
  <si>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</si>
  <si>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</si>
  <si>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</si>
  <si>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</si>
  <si>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</si>
  <si>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</si>
  <si>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</si>
  <si>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</si>
  <si>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</si>
  <si>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</si>
  <si>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</si>
  <si>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</si>
  <si>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</si>
  <si>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</si>
  <si>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</si>
  <si>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</si>
  <si>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</si>
  <si>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</si>
  <si>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</si>
  <si>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</si>
  <si>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</si>
  <si>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</si>
  <si>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</si>
  <si>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</si>
  <si>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</si>
  <si>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</si>
  <si>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</si>
  <si>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</si>
  <si>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</si>
  <si>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</si>
  <si>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</si>
  <si>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</si>
  <si>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</si>
  <si>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</si>
  <si>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</si>
  <si>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</si>
  <si>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</si>
  <si>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</si>
  <si>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</si>
  <si>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</si>
  <si>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</si>
  <si>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</si>
  <si>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</si>
  <si>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</si>
  <si>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</si>
  <si>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</si>
  <si>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</si>
  <si>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</si>
  <si>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</si>
  <si>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</si>
  <si>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</si>
  <si>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</si>
  <si>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</si>
  <si>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</si>
  <si>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</si>
  <si>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</si>
  <si>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</si>
  <si>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</si>
  <si>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</si>
  <si>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</si>
  <si>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</si>
  <si>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</si>
  <si>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</si>
  <si>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</si>
  <si>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</si>
  <si>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</si>
  <si>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</si>
  <si>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</si>
  <si>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</si>
  <si>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</si>
  <si>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</si>
  <si>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</si>
  <si>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</si>
  <si>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</si>
  <si>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</si>
  <si>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</si>
  <si>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</si>
  <si>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</si>
  <si>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</si>
  <si>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</si>
  <si>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</si>
  <si>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</si>
  <si>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</si>
  <si>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</si>
  <si>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</si>
  <si>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</si>
  <si>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</si>
  <si>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</si>
  <si>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</si>
  <si>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</si>
  <si>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</si>
  <si>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</si>
  <si>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</si>
  <si>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</si>
  <si>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</si>
  <si>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</si>
  <si>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</si>
  <si>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</si>
  <si>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</si>
  <si>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</si>
  <si>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</si>
  <si>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</si>
  <si>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</si>
  <si>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</si>
  <si>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</si>
  <si>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</si>
  <si>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</si>
  <si>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</si>
  <si>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</si>
  <si>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</si>
  <si>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</si>
  <si>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</si>
  <si>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</si>
  <si>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</si>
  <si>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</si>
  <si>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</si>
  <si>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</si>
  <si>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</si>
  <si>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</si>
  <si>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</si>
  <si>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</si>
  <si>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</si>
  <si>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</si>
  <si>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</si>
  <si>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</si>
  <si>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</si>
  <si>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</si>
  <si>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</si>
  <si>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</si>
  <si>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</si>
  <si>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</si>
  <si>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</si>
  <si>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</si>
  <si>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</si>
  <si>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</si>
  <si>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</si>
  <si>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</si>
  <si>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</si>
  <si>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</si>
  <si>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</si>
  <si>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</si>
  <si>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</si>
  <si>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</si>
  <si>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</si>
  <si>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</si>
  <si>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</si>
  <si>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</si>
  <si>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</si>
  <si>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</si>
  <si>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</si>
  <si>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</si>
  <si>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</si>
  <si>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</si>
  <si>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</si>
  <si>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</si>
  <si>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</si>
  <si>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</si>
  <si>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</si>
  <si>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</si>
  <si>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</si>
  <si>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</si>
  <si>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</si>
  <si>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</si>
  <si>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</si>
  <si>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</si>
  <si>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</si>
  <si>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</si>
  <si>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</si>
  <si>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</si>
  <si>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</si>
  <si>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</si>
  <si>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</si>
  <si>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</si>
  <si>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</si>
  <si>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</si>
  <si>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</si>
  <si>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</si>
  <si>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</si>
  <si>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</si>
  <si>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</si>
  <si>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</si>
  <si>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</si>
  <si>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</si>
  <si>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</si>
  <si>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</si>
  <si>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</si>
  <si>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</si>
  <si>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</si>
  <si>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</si>
  <si>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</si>
  <si>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</si>
  <si>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</si>
  <si>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</si>
  <si>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</si>
  <si>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</si>
  <si>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</si>
  <si>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</si>
  <si>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</si>
  <si>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</si>
  <si>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</si>
  <si>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</si>
  <si>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</si>
  <si>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</si>
  <si>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</si>
  <si>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</si>
  <si>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</si>
  <si>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</si>
  <si>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</si>
  <si>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</si>
  <si>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</si>
  <si>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</si>
  <si>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</si>
  <si>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</si>
  <si>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</si>
  <si>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</si>
  <si>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</si>
  <si>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</si>
  <si>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</si>
  <si>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</si>
  <si>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</si>
  <si>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</si>
  <si>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</si>
  <si>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</si>
  <si>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</si>
  <si>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</si>
  <si>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</si>
  <si>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</si>
  <si>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</si>
  <si>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</si>
  <si>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</si>
  <si>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</si>
  <si>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</si>
  <si>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</si>
  <si>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</si>
  <si>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</si>
  <si>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</si>
  <si>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</si>
  <si>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</si>
  <si>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</si>
  <si>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</si>
  <si>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</si>
  <si>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</si>
  <si>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</si>
  <si>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</si>
  <si>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</si>
  <si>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</si>
  <si>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</si>
  <si>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</si>
  <si>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</si>
  <si>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</si>
  <si>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</si>
  <si>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</si>
  <si>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</si>
  <si>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</si>
  <si>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</si>
  <si>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</si>
  <si>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</si>
  <si>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</si>
  <si>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</si>
  <si>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</si>
  <si>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</si>
  <si>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</si>
  <si>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</si>
  <si>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</si>
  <si>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</si>
  <si>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</si>
  <si>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</si>
  <si>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</si>
  <si>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</si>
  <si>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</si>
  <si>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</si>
  <si>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</si>
  <si>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</si>
  <si>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</si>
  <si>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</si>
  <si>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</si>
  <si>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</si>
  <si>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</si>
  <si>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</si>
  <si>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</si>
  <si>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</si>
  <si>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</si>
  <si>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</si>
  <si>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</si>
  <si>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</si>
  <si>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</si>
  <si>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</si>
  <si>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</si>
  <si>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</si>
  <si>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</si>
  <si>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</si>
  <si>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</si>
  <si>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</si>
  <si>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</si>
  <si>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</si>
  <si>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</si>
  <si>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</si>
  <si>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</si>
  <si>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</si>
  <si>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</si>
  <si>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</si>
  <si>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</si>
  <si>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</si>
  <si>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</si>
  <si>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</si>
  <si>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</si>
  <si>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</si>
  <si>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</si>
  <si>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</si>
  <si>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</si>
  <si>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</si>
  <si>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</si>
  <si>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</si>
  <si>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</si>
  <si>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</si>
  <si>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</si>
  <si>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</si>
  <si>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</si>
  <si>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</si>
  <si>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</si>
  <si>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</si>
  <si>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</si>
  <si>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</si>
  <si>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</si>
  <si>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</si>
  <si>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</si>
  <si>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</si>
  <si>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</si>
  <si>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</si>
  <si>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</si>
  <si>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</si>
  <si>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</si>
  <si>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</si>
  <si>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</si>
  <si>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</si>
  <si>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</si>
  <si>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</si>
  <si>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</si>
  <si>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</si>
  <si>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</si>
  <si>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</si>
  <si>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</si>
  <si>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</si>
  <si>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</si>
  <si>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</si>
  <si>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</si>
  <si>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</si>
  <si>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</si>
  <si>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</si>
  <si>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</si>
  <si>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</si>
  <si>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</si>
  <si>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</si>
  <si>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</si>
  <si>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</si>
  <si>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</si>
  <si>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</si>
  <si>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</si>
  <si>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</si>
  <si>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</si>
  <si>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</si>
  <si>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</si>
  <si>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</si>
  <si>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</si>
  <si>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</si>
  <si>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</si>
  <si>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</si>
  <si>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</si>
  <si>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</si>
  <si>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</si>
  <si>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</si>
  <si>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</si>
  <si>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</si>
  <si>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</si>
  <si>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</si>
  <si>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</si>
  <si>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</si>
  <si>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</si>
  <si>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</si>
  <si>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</si>
  <si>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</si>
  <si>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</si>
  <si>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</si>
  <si>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</si>
  <si>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</si>
  <si>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</si>
  <si>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</si>
  <si>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</si>
  <si>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</si>
  <si>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</si>
  <si>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</si>
  <si>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</si>
  <si>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</si>
  <si>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</si>
  <si>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</si>
  <si>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</si>
  <si>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</si>
  <si>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</si>
  <si>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</si>
  <si>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</si>
  <si>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</si>
  <si>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</si>
  <si>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</si>
  <si>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</si>
  <si>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</si>
  <si>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</si>
  <si>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</si>
  <si>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</si>
  <si>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</si>
  <si>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</si>
  <si>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</si>
  <si>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</si>
  <si>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</si>
  <si>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</si>
  <si>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</si>
  <si>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</si>
  <si>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</si>
  <si>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</si>
  <si>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</si>
  <si>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</si>
  <si>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</si>
  <si>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</si>
  <si>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</si>
  <si>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</si>
  <si>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</si>
  <si>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</si>
  <si>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</si>
  <si>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</si>
  <si>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</si>
  <si>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</si>
  <si>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</si>
  <si>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</si>
  <si>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</si>
  <si>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</si>
  <si>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</si>
  <si>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</si>
  <si>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</si>
  <si>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</si>
  <si>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</si>
  <si>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</si>
  <si>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</si>
  <si>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</si>
  <si>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</si>
  <si>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</si>
  <si>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</si>
  <si>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</si>
  <si>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</si>
  <si>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</si>
  <si>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</si>
  <si>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</si>
  <si>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</si>
  <si>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</si>
  <si>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</si>
  <si>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</si>
  <si>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</si>
  <si>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</si>
  <si>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</si>
  <si>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</si>
  <si>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</si>
  <si>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</si>
  <si>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</si>
  <si>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</si>
  <si>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</si>
  <si>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</si>
  <si>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</si>
  <si>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</si>
  <si>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</si>
  <si>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</si>
  <si>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</si>
  <si>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</si>
  <si>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</si>
  <si>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</si>
  <si>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</si>
  <si>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</si>
  <si>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</si>
  <si>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</si>
  <si>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</si>
  <si>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</si>
  <si>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</si>
  <si>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</si>
  <si>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</si>
  <si>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</si>
  <si>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</si>
  <si>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</si>
  <si>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</si>
  <si>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</si>
  <si>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</si>
  <si>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</si>
  <si>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</si>
  <si>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</si>
  <si>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</si>
  <si>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</si>
  <si>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</si>
  <si>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</si>
  <si>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</si>
  <si>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</si>
  <si>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</si>
  <si>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</si>
  <si>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</si>
  <si>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</si>
  <si>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</si>
  <si>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</si>
  <si>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</si>
  <si>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</si>
  <si>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</si>
  <si>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</si>
  <si>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</si>
  <si>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</si>
  <si>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</si>
  <si>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</si>
  <si>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</si>
  <si>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</si>
  <si>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</si>
  <si>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</si>
  <si>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</si>
  <si>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</si>
  <si>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</si>
  <si>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</si>
  <si>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</si>
  <si>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</si>
  <si>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</si>
  <si>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</si>
  <si>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</si>
  <si>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</si>
  <si>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</si>
  <si>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</si>
  <si>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</si>
  <si>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</si>
  <si>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</si>
  <si>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</si>
  <si>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</si>
  <si>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</si>
  <si>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</si>
  <si>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</si>
  <si>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</si>
  <si>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</si>
  <si>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</si>
  <si>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</si>
  <si>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</si>
  <si>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</si>
  <si>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</si>
  <si>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</si>
  <si>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</si>
  <si>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</si>
  <si>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</si>
  <si>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</si>
  <si>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</si>
  <si>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</si>
  <si>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</si>
  <si>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</si>
  <si>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</si>
  <si>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</si>
  <si>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</si>
  <si>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</si>
  <si>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</si>
  <si>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</si>
  <si>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</si>
  <si>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</si>
  <si>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</si>
  <si>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</si>
  <si>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</si>
  <si>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</si>
  <si>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</si>
  <si>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</si>
  <si>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</si>
  <si>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</si>
  <si>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</si>
  <si>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</si>
  <si>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</si>
  <si>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</si>
  <si>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</si>
  <si>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</si>
  <si>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</si>
  <si>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</si>
  <si>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</si>
  <si>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</si>
  <si>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</si>
  <si>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</si>
  <si>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</si>
  <si>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</si>
  <si>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</si>
  <si>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</si>
  <si>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</si>
  <si>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</si>
  <si>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</si>
  <si>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</si>
  <si>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</si>
  <si>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</si>
  <si>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</si>
  <si>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</si>
  <si>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</si>
  <si>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</si>
  <si>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</si>
  <si>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</si>
  <si>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</si>
  <si>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</si>
  <si>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</si>
  <si>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</si>
  <si>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</si>
  <si>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</si>
  <si>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</si>
  <si>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</si>
  <si>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</si>
  <si>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</si>
  <si>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</si>
  <si>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</si>
  <si>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</si>
  <si>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</si>
  <si>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</si>
  <si>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</si>
  <si>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</si>
  <si>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</si>
  <si>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</si>
  <si>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</si>
  <si>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</si>
  <si>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</si>
  <si>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</si>
  <si>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</si>
  <si>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</si>
  <si>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</si>
  <si>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</si>
  <si>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</si>
  <si>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</si>
  <si>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</si>
  <si>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</si>
  <si>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</si>
  <si>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</si>
  <si>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</si>
  <si>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</si>
  <si>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</si>
  <si>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</si>
  <si>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</si>
  <si>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</si>
  <si>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</si>
  <si>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</si>
  <si>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</si>
  <si>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</si>
  <si>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</si>
  <si>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</si>
  <si>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</si>
  <si>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</si>
  <si>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</si>
  <si>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</si>
  <si>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</si>
  <si>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</si>
  <si>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</si>
  <si>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</si>
  <si>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</si>
  <si>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</si>
  <si>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</si>
  <si>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</si>
  <si>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</si>
  <si>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</si>
  <si>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</si>
  <si>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</si>
  <si>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</si>
  <si>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</si>
  <si>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</si>
  <si>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</si>
  <si>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</si>
  <si>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</si>
  <si>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</si>
  <si>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</si>
  <si>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</si>
  <si>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</si>
  <si>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</si>
  <si>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</si>
  <si>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</si>
  <si>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</si>
  <si>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</si>
  <si>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</si>
  <si>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</si>
  <si>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</si>
  <si>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</si>
  <si>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</si>
  <si>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</si>
  <si>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</si>
  <si>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</si>
  <si>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</si>
  <si>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</si>
  <si>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</si>
  <si>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</si>
  <si>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</si>
  <si>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</si>
  <si>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</si>
  <si>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</si>
  <si>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</si>
  <si>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</si>
  <si>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</si>
  <si>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</si>
  <si>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</si>
  <si>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</si>
  <si>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</si>
  <si>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</si>
  <si>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</si>
  <si>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</si>
  <si>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</si>
  <si>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</si>
  <si>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</si>
  <si>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</si>
  <si>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</si>
  <si>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</si>
  <si>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</si>
  <si>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</si>
  <si>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</si>
  <si>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</si>
  <si>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</si>
  <si>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</si>
  <si>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</si>
  <si>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</si>
  <si>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</si>
  <si>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</si>
  <si>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</si>
  <si>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</si>
  <si>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</si>
  <si>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</si>
  <si>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</si>
  <si>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</si>
  <si>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</si>
  <si>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</si>
  <si>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</si>
  <si>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</si>
  <si>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</si>
  <si>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</si>
  <si>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</si>
  <si>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</si>
  <si>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</si>
  <si>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</si>
  <si>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</si>
  <si>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</si>
  <si>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</si>
  <si>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</si>
  <si>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</si>
  <si>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</si>
  <si>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</si>
  <si>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</si>
  <si>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</si>
  <si>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</si>
  <si>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</si>
  <si>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</si>
  <si>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</si>
  <si>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</si>
  <si>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</si>
  <si>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</si>
  <si>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</si>
  <si>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</si>
  <si>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</si>
  <si>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</si>
  <si>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</si>
  <si>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</si>
  <si>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</si>
  <si>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</si>
  <si>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</si>
  <si>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</si>
  <si>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</si>
  <si>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</si>
  <si>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</si>
  <si>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</si>
  <si>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</si>
  <si>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</si>
  <si>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</si>
  <si>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</si>
  <si>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</si>
  <si>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</si>
  <si>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</si>
  <si>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</si>
  <si>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</si>
  <si>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</si>
  <si>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</si>
  <si>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</si>
  <si>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</si>
  <si>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</si>
  <si>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</si>
  <si>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</si>
  <si>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</si>
  <si>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</si>
  <si>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</si>
  <si>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</si>
  <si>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</si>
  <si>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</si>
  <si>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</si>
  <si>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</si>
  <si>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</si>
  <si>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</si>
  <si>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</si>
  <si>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</si>
  <si>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</si>
  <si>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</si>
  <si>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</si>
  <si>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</si>
  <si>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</si>
  <si>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</si>
  <si>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</si>
  <si>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</si>
  <si>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</si>
  <si>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</si>
  <si>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</si>
  <si>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</si>
  <si>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</si>
  <si>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</si>
  <si>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</si>
  <si>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</si>
  <si>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</si>
  <si>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</si>
  <si>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</si>
  <si>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</si>
  <si>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</si>
  <si>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</si>
  <si>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</si>
  <si>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</si>
  <si>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</si>
  <si>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</si>
  <si>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</si>
  <si>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</si>
  <si>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</si>
  <si>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</si>
  <si>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</si>
  <si>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</si>
  <si>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</si>
  <si>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</si>
  <si>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</si>
  <si>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</si>
  <si>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</si>
  <si>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</si>
  <si>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</si>
  <si>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</si>
  <si>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</si>
  <si>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</si>
  <si>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</si>
  <si>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</si>
  <si>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</si>
  <si>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</si>
  <si>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</si>
  <si>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</si>
  <si>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</si>
  <si>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</si>
  <si>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</si>
  <si>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</si>
  <si>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</si>
  <si>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</si>
  <si>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</si>
  <si>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</si>
  <si>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</si>
  <si>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</si>
  <si>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</si>
  <si>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</si>
  <si>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</si>
  <si>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</si>
  <si>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</si>
  <si>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</si>
  <si>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</si>
  <si>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</si>
  <si>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</si>
  <si>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</si>
  <si>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</si>
  <si>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</si>
  <si>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</si>
  <si>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</si>
  <si>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</si>
  <si>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</si>
  <si>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</si>
  <si>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</si>
  <si>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</si>
  <si>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</si>
  <si>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</si>
  <si>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</si>
  <si>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</si>
  <si>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</si>
  <si>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</si>
  <si>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</si>
  <si>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</si>
  <si>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</si>
  <si>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</si>
  <si>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</si>
  <si>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</si>
  <si>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</si>
  <si>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</si>
  <si>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</si>
  <si>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</si>
  <si>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</si>
  <si>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</si>
  <si>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</si>
  <si>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</si>
  <si>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</si>
  <si>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</si>
  <si>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</si>
  <si>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</si>
  <si>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</si>
  <si>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</si>
  <si>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</si>
  <si>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</si>
  <si>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</si>
  <si>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</si>
  <si>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</si>
  <si>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</si>
  <si>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</si>
  <si>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</si>
  <si>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</si>
  <si>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</si>
  <si>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</si>
  <si>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</si>
  <si>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</si>
  <si>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</si>
  <si>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</si>
  <si>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</si>
  <si>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</si>
  <si>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</si>
  <si>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</si>
  <si>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</si>
  <si>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</si>
  <si>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</si>
  <si>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</si>
  <si>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</si>
  <si>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</si>
  <si>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</si>
  <si>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</si>
  <si>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</si>
  <si>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</si>
  <si>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</si>
  <si>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</si>
  <si>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</si>
  <si>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</si>
  <si>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</si>
  <si>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</si>
  <si>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</si>
  <si>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</si>
  <si>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</si>
  <si>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</si>
  <si>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</si>
  <si>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</si>
  <si>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</si>
  <si>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</si>
  <si>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</si>
  <si>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</si>
  <si>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</si>
  <si>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</si>
  <si>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</si>
  <si>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</si>
  <si>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</si>
  <si>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</si>
  <si>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</si>
  <si>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</si>
  <si>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</si>
  <si>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</si>
  <si>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</si>
  <si>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</si>
  <si>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</si>
  <si>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</si>
  <si>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</si>
  <si>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</si>
  <si>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</si>
  <si>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</si>
  <si>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</si>
  <si>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</si>
  <si>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</si>
  <si>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</si>
  <si>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</si>
  <si>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</si>
  <si>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</si>
  <si>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</si>
  <si>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</si>
  <si>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</si>
  <si>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</si>
  <si>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</si>
  <si>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</si>
  <si>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</si>
  <si>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</si>
  <si>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</si>
  <si>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</si>
  <si>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</si>
  <si>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</si>
  <si>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</si>
  <si>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</si>
  <si>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</si>
  <si>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</si>
  <si>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</si>
  <si>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</si>
  <si>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</si>
  <si>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</si>
  <si>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</si>
  <si>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</si>
  <si>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</si>
  <si>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</si>
  <si>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</si>
  <si>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</si>
  <si>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</si>
  <si>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</si>
  <si>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</si>
  <si>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</si>
  <si>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</si>
  <si>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</si>
  <si>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</si>
  <si>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</si>
  <si>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</si>
  <si>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</si>
  <si>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</si>
  <si>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</si>
  <si>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</si>
  <si>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</si>
  <si>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</si>
  <si>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</si>
  <si>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</si>
  <si>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</si>
  <si>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</si>
  <si>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</si>
  <si>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</si>
  <si>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</si>
  <si>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</si>
  <si>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</si>
  <si>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</si>
  <si>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</si>
  <si>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</si>
  <si>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</si>
  <si>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</si>
  <si>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</si>
  <si>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</si>
  <si>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</si>
  <si>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</si>
  <si>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</si>
  <si>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</si>
  <si>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</si>
  <si>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</si>
  <si>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</si>
  <si>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</si>
  <si>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</si>
  <si>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</si>
  <si>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</si>
  <si>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</si>
  <si>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</si>
  <si>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</si>
  <si>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</si>
  <si>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</si>
  <si>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</si>
  <si>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</si>
  <si>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</si>
  <si>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</si>
  <si>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</si>
  <si>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</si>
  <si>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</si>
  <si>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</si>
  <si>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</si>
  <si>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</si>
  <si>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</si>
  <si>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</si>
  <si>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</si>
  <si>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</si>
  <si>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</si>
  <si>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</si>
  <si>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</si>
  <si>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</si>
  <si>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</si>
  <si>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</si>
  <si>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</si>
  <si>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</si>
  <si>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</si>
  <si>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</si>
  <si>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</si>
  <si>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</si>
  <si>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</si>
  <si>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</si>
  <si>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</si>
  <si>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</si>
  <si>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</si>
  <si>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</si>
  <si>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</si>
  <si>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</si>
  <si>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</si>
  <si>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</si>
  <si>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</si>
  <si>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</si>
  <si>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</si>
  <si>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</si>
  <si>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</si>
  <si>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</si>
  <si>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</si>
  <si>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</si>
  <si>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</si>
  <si>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</si>
  <si>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</si>
  <si>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</si>
  <si>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</si>
  <si>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</si>
  <si>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</si>
  <si>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</si>
  <si>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</si>
  <si>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</si>
  <si>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</si>
  <si>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</si>
  <si>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</si>
  <si>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</si>
  <si>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</si>
  <si>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</si>
  <si>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</si>
  <si>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</si>
  <si>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</si>
  <si>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</si>
  <si>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</si>
  <si>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</si>
  <si>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</si>
  <si>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</si>
  <si>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</si>
  <si>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</si>
  <si>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</si>
  <si>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</si>
  <si>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</si>
  <si>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</si>
  <si>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</si>
  <si>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</si>
  <si>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</si>
  <si>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</si>
  <si>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</si>
  <si>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</si>
  <si>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</si>
  <si>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</si>
  <si>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</si>
  <si>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</si>
  <si>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</si>
  <si>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</si>
  <si>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</si>
  <si>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</si>
  <si>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</si>
  <si>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</si>
  <si>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</si>
  <si>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</si>
  <si>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</si>
  <si>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</si>
  <si>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</si>
  <si>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</si>
  <si>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</si>
  <si>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</si>
  <si>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</si>
  <si>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</si>
  <si>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</si>
  <si>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</si>
  <si>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</si>
  <si>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</si>
  <si>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</si>
  <si>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</si>
  <si>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</si>
  <si>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</si>
  <si>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</si>
  <si>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</si>
  <si>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</si>
  <si>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</si>
  <si>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</si>
  <si>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</si>
  <si>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</si>
  <si>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</si>
  <si>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</si>
  <si>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</si>
  <si>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</si>
  <si>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</si>
  <si>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</si>
  <si>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</si>
  <si>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</si>
  <si>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</si>
  <si>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</si>
  <si>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</si>
  <si>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</si>
  <si>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</si>
  <si>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</si>
  <si>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</si>
  <si>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</si>
  <si>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</si>
  <si>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</si>
  <si>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</si>
  <si>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</si>
  <si>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</si>
  <si>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</si>
  <si>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</si>
  <si>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</si>
  <si>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</si>
  <si>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</si>
  <si>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</si>
  <si>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</si>
  <si>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</si>
  <si>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</si>
  <si>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</si>
  <si>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</si>
  <si>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</si>
  <si>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</si>
  <si>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</si>
  <si>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</si>
  <si>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</si>
  <si>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</si>
  <si>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</si>
  <si>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</si>
  <si>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</si>
  <si>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</si>
  <si>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</si>
  <si>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</si>
  <si>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</si>
  <si>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</si>
  <si>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</si>
  <si>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</si>
  <si>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</si>
  <si>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</si>
  <si>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</si>
  <si>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</si>
  <si>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</si>
  <si>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</si>
  <si>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</si>
  <si>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</si>
  <si>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</si>
  <si>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</si>
  <si>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</si>
  <si>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</si>
  <si>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</si>
  <si>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</si>
  <si>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</si>
  <si>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</si>
  <si>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</si>
  <si>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</si>
  <si>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</si>
  <si>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</si>
  <si>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</si>
  <si>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</si>
  <si>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</si>
  <si>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</si>
  <si>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</si>
  <si>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</si>
  <si>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</si>
  <si>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</si>
  <si>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</si>
  <si>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</si>
  <si>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</si>
  <si>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</si>
  <si>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</si>
  <si>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</si>
  <si>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</si>
  <si>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</si>
  <si>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</si>
  <si>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</si>
  <si>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</si>
  <si>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</si>
  <si>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</si>
  <si>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</si>
  <si>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</si>
  <si>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</si>
  <si>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</si>
  <si>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</si>
  <si>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</si>
  <si>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</si>
  <si>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</si>
  <si>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</si>
  <si>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</si>
  <si>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</si>
  <si>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</si>
  <si>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</si>
  <si>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</si>
  <si>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</si>
  <si>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</si>
  <si>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</si>
  <si>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</si>
  <si>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</si>
  <si>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</si>
  <si>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</si>
  <si>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</si>
  <si>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</si>
  <si>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</si>
  <si>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</si>
  <si>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</si>
  <si>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</si>
  <si>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</si>
  <si>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</si>
  <si>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</si>
  <si>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</si>
  <si>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</si>
  <si>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</si>
  <si>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</si>
  <si>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</si>
  <si>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</si>
  <si>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</si>
  <si>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</si>
  <si>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</si>
  <si>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</si>
  <si>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</si>
  <si>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</si>
  <si>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</si>
  <si>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</si>
  <si>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</si>
  <si>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</si>
  <si>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</si>
  <si>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</si>
  <si>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</si>
  <si>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</si>
  <si>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</si>
  <si>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</si>
  <si>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</si>
  <si>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</si>
  <si>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</si>
  <si>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</si>
  <si>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</si>
  <si>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</si>
  <si>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</si>
  <si>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</si>
  <si>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</si>
  <si>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</si>
  <si>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</si>
  <si>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</si>
  <si>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</si>
  <si>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</si>
  <si>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</si>
  <si>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</si>
  <si>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</si>
  <si>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</si>
  <si>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</si>
  <si>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</si>
  <si>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</si>
  <si>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</si>
  <si>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</si>
  <si>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</si>
  <si>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</si>
  <si>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</si>
  <si>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</si>
  <si>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</si>
  <si>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</si>
  <si>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</si>
  <si>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</si>
  <si>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</si>
  <si>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</si>
  <si>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</si>
  <si>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</si>
  <si>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</si>
  <si>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</si>
  <si>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</si>
  <si>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</si>
  <si>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</si>
  <si>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</si>
  <si>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</si>
  <si>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</si>
  <si>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</si>
  <si>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</si>
  <si>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</si>
  <si>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</si>
  <si>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</si>
  <si>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</si>
  <si>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</si>
  <si>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</si>
  <si>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</si>
  <si>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</si>
  <si>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</si>
  <si>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</si>
  <si>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</si>
  <si>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</si>
  <si>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</si>
  <si>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</si>
  <si>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</si>
  <si>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</si>
  <si>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</si>
  <si>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</si>
  <si>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</si>
  <si>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</si>
  <si>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</si>
  <si>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</si>
  <si>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</si>
  <si>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</si>
  <si>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</si>
  <si>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</si>
  <si>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</si>
  <si>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</si>
  <si>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</si>
  <si>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</si>
  <si>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</si>
  <si>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</si>
  <si>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</si>
  <si>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</si>
  <si>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</si>
  <si>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</si>
  <si>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</si>
  <si>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</si>
  <si>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</si>
  <si>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</si>
  <si>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</si>
  <si>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</si>
  <si>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</si>
  <si>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</si>
  <si>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</si>
  <si>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</si>
  <si>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</si>
  <si>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</si>
  <si>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</si>
  <si>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</si>
  <si>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</si>
  <si>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</si>
  <si>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</si>
  <si>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</si>
  <si>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</si>
  <si>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</si>
  <si>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</si>
  <si>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</si>
  <si>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</si>
  <si>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</si>
  <si>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</si>
  <si>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</si>
  <si>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</si>
  <si>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</si>
  <si>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</si>
  <si>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</si>
  <si>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</si>
  <si>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</si>
  <si>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</si>
  <si>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</si>
  <si>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</si>
  <si>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</si>
  <si>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</si>
  <si>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</si>
  <si>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</si>
  <si>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</si>
  <si>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</si>
  <si>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</si>
  <si>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</si>
  <si>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</si>
  <si>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</si>
  <si>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</si>
  <si>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</si>
  <si>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</si>
  <si>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</si>
  <si>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</si>
  <si>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</si>
  <si>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</si>
  <si>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</si>
  <si>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</si>
  <si>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</si>
  <si>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</si>
  <si>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</si>
  <si>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</si>
  <si>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</si>
  <si>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</si>
  <si>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</si>
  <si>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</si>
  <si>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</si>
  <si>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</si>
  <si>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</si>
  <si>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</si>
  <si>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</si>
  <si>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</si>
  <si>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</si>
  <si>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</si>
  <si>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</si>
  <si>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</si>
  <si>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</si>
  <si>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</si>
  <si>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</si>
  <si>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</si>
  <si>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</si>
  <si>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</si>
  <si>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</si>
  <si>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</si>
  <si>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</si>
  <si>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</si>
  <si>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</si>
  <si>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</si>
  <si>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</si>
  <si>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</si>
  <si>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</si>
  <si>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</si>
  <si>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</si>
  <si>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</si>
  <si>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</si>
  <si>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</si>
  <si>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</si>
  <si>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</si>
  <si>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</si>
  <si>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</si>
  <si>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</si>
  <si>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</si>
  <si>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</si>
  <si>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</si>
  <si>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</si>
  <si>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</si>
  <si>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</si>
  <si>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</si>
  <si>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</si>
  <si>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</si>
  <si>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</si>
  <si>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</si>
  <si>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</si>
  <si>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</si>
  <si>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</si>
  <si>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</si>
  <si>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</si>
  <si>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</si>
  <si>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</si>
  <si>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</si>
  <si>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</si>
  <si>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</si>
  <si>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</si>
  <si>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</si>
  <si>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</si>
  <si>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</si>
  <si>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</si>
  <si>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</si>
  <si>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</si>
  <si>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</si>
  <si>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</si>
  <si>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</si>
  <si>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</si>
  <si>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</si>
  <si>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</si>
  <si>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</si>
  <si>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</si>
  <si>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</si>
  <si>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</si>
  <si>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</si>
  <si>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</si>
  <si>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</si>
  <si>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</si>
  <si>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</si>
  <si>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</si>
  <si>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</si>
  <si>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</si>
  <si>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</si>
  <si>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</si>
  <si>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</si>
  <si>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</si>
  <si>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</si>
  <si>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</si>
  <si>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</si>
  <si>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</si>
  <si>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</si>
  <si>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</si>
  <si>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</si>
  <si>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</si>
  <si>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</si>
  <si>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</si>
  <si>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</si>
  <si>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</si>
  <si>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</si>
  <si>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</si>
  <si>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</si>
  <si>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</si>
  <si>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</si>
  <si>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</si>
  <si>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</si>
  <si>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</si>
  <si>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</si>
  <si>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</si>
  <si>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</si>
  <si>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</si>
  <si>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</si>
  <si>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</si>
  <si>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</si>
  <si>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</si>
  <si>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</si>
  <si>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</si>
  <si>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</si>
  <si>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</si>
  <si>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</si>
  <si>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</si>
  <si>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</si>
  <si>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</si>
  <si>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</si>
  <si>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</si>
  <si>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</si>
  <si>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</si>
  <si>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</si>
  <si>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</si>
  <si>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</si>
  <si>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</si>
  <si>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</si>
  <si>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</si>
  <si>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</si>
  <si>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</si>
  <si>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</si>
  <si>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</si>
  <si>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</si>
  <si>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</si>
  <si>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</si>
  <si>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</si>
  <si>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</si>
  <si>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</si>
  <si>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</si>
  <si>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</si>
  <si>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</si>
  <si>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</si>
  <si>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</si>
  <si>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</si>
  <si>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</si>
  <si>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</si>
  <si>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</si>
  <si>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</si>
  <si>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</si>
  <si>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</si>
  <si>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</si>
  <si>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</si>
  <si>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</si>
  <si>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</si>
  <si>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</si>
  <si>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</si>
  <si>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</si>
  <si>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</si>
  <si>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</si>
  <si>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</si>
  <si>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</si>
  <si>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</si>
  <si>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</si>
  <si>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</si>
  <si>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</si>
  <si>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</si>
  <si>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</si>
  <si>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</si>
  <si>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</si>
  <si>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</si>
  <si>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</si>
  <si>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</si>
  <si>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</si>
  <si>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</si>
  <si>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</si>
  <si>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</si>
  <si>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</si>
  <si>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</si>
  <si>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</si>
  <si>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</si>
  <si>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</si>
  <si>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</si>
  <si>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</si>
  <si>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</si>
  <si>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</si>
  <si>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</si>
  <si>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</si>
  <si>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</si>
  <si>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</si>
  <si>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</si>
  <si>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</si>
  <si>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</si>
  <si>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</si>
  <si>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</si>
  <si>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</si>
  <si>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</si>
  <si>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</si>
  <si>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</si>
  <si>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</si>
  <si>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</si>
  <si>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</si>
  <si>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</si>
  <si>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</si>
  <si>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</si>
  <si>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</si>
  <si>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</si>
  <si>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</si>
  <si>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</si>
  <si>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</si>
  <si>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</si>
  <si>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</si>
  <si>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</si>
  <si>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</si>
  <si>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</si>
  <si>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</si>
  <si>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</si>
  <si>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</si>
  <si>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</si>
  <si>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</si>
  <si>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</si>
  <si>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</si>
  <si>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</si>
  <si>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</si>
  <si>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</si>
  <si>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</si>
  <si>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</si>
  <si>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</si>
  <si>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</si>
  <si>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</si>
  <si>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</si>
  <si>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</si>
  <si>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</si>
  <si>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</si>
  <si>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</si>
  <si>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</si>
  <si>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</si>
  <si>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</si>
  <si>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</si>
  <si>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</si>
  <si>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</si>
  <si>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</si>
  <si>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</si>
  <si>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</si>
  <si>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</si>
  <si>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</si>
  <si>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</si>
  <si>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</si>
  <si>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</si>
  <si>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</si>
  <si>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</si>
  <si>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</si>
  <si>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</si>
  <si>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</si>
  <si>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</si>
  <si>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</si>
  <si>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</si>
  <si>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</si>
  <si>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</si>
  <si>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</si>
  <si>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</si>
  <si>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</si>
  <si>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</si>
  <si>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</si>
  <si>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</si>
  <si>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</si>
  <si>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</si>
  <si>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</si>
  <si>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</si>
  <si>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</si>
  <si>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</si>
  <si>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</si>
  <si>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</si>
  <si>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</si>
  <si>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</si>
  <si>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</si>
  <si>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</si>
  <si>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</si>
  <si>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</si>
  <si>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</si>
  <si>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</si>
  <si>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</si>
  <si>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</si>
  <si>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</si>
  <si>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</si>
  <si>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</si>
  <si>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</si>
  <si>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</si>
  <si>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</si>
  <si>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</si>
  <si>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</si>
  <si>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</si>
  <si>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</si>
  <si>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</si>
  <si>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</si>
  <si>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</si>
  <si>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</si>
  <si>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</si>
  <si>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</si>
  <si>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</si>
  <si>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</si>
  <si>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</si>
  <si>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</si>
  <si>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</si>
  <si>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</si>
  <si>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</si>
  <si>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</si>
  <si>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</si>
  <si>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</si>
  <si>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</si>
  <si>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</si>
  <si>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</si>
  <si>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</si>
  <si>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</si>
  <si>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</si>
  <si>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</si>
  <si>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</si>
  <si>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</si>
  <si>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</si>
  <si>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</si>
  <si>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</si>
  <si>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</si>
  <si>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</si>
  <si>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</si>
  <si>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</si>
  <si>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</si>
  <si>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</si>
  <si>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</si>
  <si>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</si>
  <si>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</si>
  <si>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</si>
  <si>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</si>
  <si>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</si>
  <si>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</si>
  <si>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</si>
  <si>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</si>
  <si>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</si>
  <si>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</si>
  <si>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</si>
  <si>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</si>
  <si>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</si>
  <si>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</si>
  <si>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</si>
  <si>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</si>
  <si>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</si>
  <si>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</si>
  <si>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</si>
  <si>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</si>
  <si>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</si>
  <si>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</si>
  <si>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</si>
  <si>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</si>
  <si>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</si>
  <si>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</si>
  <si>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</si>
  <si>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</si>
  <si>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</si>
  <si>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</si>
  <si>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</si>
  <si>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</si>
  <si>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</si>
  <si>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</si>
  <si>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</si>
  <si>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</si>
  <si>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</si>
  <si>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</si>
  <si>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</si>
  <si>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</si>
  <si>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</si>
  <si>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</si>
  <si>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</si>
  <si>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</si>
  <si>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</si>
  <si>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</si>
  <si>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</si>
  <si>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</si>
  <si>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</si>
  <si>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</si>
  <si>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</si>
  <si>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</si>
  <si>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</si>
  <si>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</si>
  <si>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</si>
  <si>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</si>
  <si>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</si>
  <si>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</si>
  <si>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</si>
  <si>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</si>
  <si>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</si>
  <si>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</si>
  <si>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</si>
  <si>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</si>
  <si>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</si>
  <si>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</si>
  <si>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</si>
  <si>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</si>
  <si>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</si>
  <si>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</si>
  <si>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</si>
  <si>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</si>
  <si>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</si>
  <si>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</si>
  <si>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</si>
  <si>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</si>
  <si>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</si>
  <si>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</si>
  <si>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</si>
  <si>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</si>
  <si>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</si>
  <si>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</si>
  <si>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</si>
  <si>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</si>
  <si>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</si>
  <si>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</si>
  <si>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</si>
  <si>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</si>
  <si>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</si>
  <si>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</si>
  <si>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</si>
  <si>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</si>
  <si>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</si>
  <si>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</si>
  <si>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</si>
  <si>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</si>
  <si>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</si>
  <si>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</si>
  <si>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</si>
  <si>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</si>
  <si>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</si>
  <si>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</si>
  <si>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</si>
  <si>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</si>
  <si>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</si>
  <si>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</si>
  <si>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</si>
  <si>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</si>
  <si>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</si>
  <si>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</si>
  <si>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</si>
  <si>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</si>
  <si>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</si>
  <si>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</si>
  <si>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</si>
  <si>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</si>
  <si>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</si>
  <si>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</si>
  <si>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</si>
  <si>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</si>
  <si>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</si>
  <si>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</si>
  <si>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</si>
  <si>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</si>
  <si>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</si>
  <si>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</si>
  <si>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</si>
  <si>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</si>
  <si>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</si>
  <si>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</si>
  <si>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</si>
  <si>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</si>
  <si>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</si>
  <si>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</si>
  <si>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</si>
  <si>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</si>
  <si>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</si>
  <si>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</si>
  <si>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</si>
  <si>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</si>
  <si>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</si>
  <si>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</si>
  <si>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</si>
  <si>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</si>
  <si>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</si>
  <si>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</si>
  <si>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</si>
  <si>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</si>
  <si>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</si>
  <si>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</si>
  <si>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</si>
  <si>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</si>
  <si>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</si>
  <si>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</si>
  <si>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</si>
  <si>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</si>
  <si>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</si>
  <si>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</si>
  <si>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</si>
  <si>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</si>
  <si>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</si>
  <si>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</si>
  <si>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</si>
  <si>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</si>
  <si>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</si>
  <si>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</si>
  <si>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</si>
  <si>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</si>
  <si>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</si>
  <si>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</si>
  <si>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</si>
  <si>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</si>
  <si>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</si>
  <si>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</si>
  <si>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</si>
  <si>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</si>
  <si>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</si>
  <si>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</si>
  <si>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</si>
  <si>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</si>
  <si>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</si>
  <si>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</si>
  <si>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</si>
  <si>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</si>
  <si>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</si>
  <si>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</si>
  <si>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</si>
  <si>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</si>
  <si>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</si>
  <si>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</si>
  <si>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</si>
  <si>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</si>
  <si>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</si>
  <si>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</si>
  <si>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</si>
  <si>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</si>
  <si>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</si>
  <si>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</si>
  <si>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</si>
  <si>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</si>
  <si>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</si>
  <si>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</si>
  <si>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</si>
  <si>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</si>
  <si>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</si>
  <si>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</si>
  <si>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</si>
  <si>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</si>
  <si>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</si>
  <si>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</si>
  <si>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</si>
  <si>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</si>
  <si>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</si>
  <si>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</si>
  <si>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</si>
  <si>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</si>
  <si>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</si>
  <si>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</si>
  <si>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</si>
  <si>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</si>
  <si>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</si>
  <si>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</si>
  <si>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</si>
  <si>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</si>
  <si>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</si>
  <si>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</si>
  <si>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</si>
  <si>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</si>
  <si>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</si>
  <si>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</si>
  <si>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</si>
  <si>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</si>
  <si>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</si>
  <si>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</si>
  <si>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</si>
  <si>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</si>
  <si>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</si>
  <si>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</si>
  <si>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</si>
  <si>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</si>
  <si>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</si>
  <si>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</si>
  <si>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</si>
  <si>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</si>
  <si>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</si>
  <si>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</si>
  <si>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</si>
  <si>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</si>
  <si>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</si>
  <si>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</si>
  <si>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</si>
  <si>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</si>
  <si>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</si>
  <si>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</si>
  <si>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</si>
  <si>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</si>
  <si>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</si>
  <si>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</si>
  <si>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</si>
  <si>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</si>
  <si>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</si>
  <si>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</si>
  <si>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</si>
  <si>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</si>
  <si>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</si>
  <si>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</si>
  <si>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</si>
  <si>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</si>
  <si>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</si>
  <si>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</si>
  <si>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</si>
  <si>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</si>
  <si>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</si>
  <si>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</si>
  <si>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</si>
  <si>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</si>
  <si>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</si>
  <si>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</si>
  <si>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</si>
  <si>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</si>
  <si>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</si>
  <si>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</si>
  <si>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</si>
  <si>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</si>
  <si>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</si>
  <si>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</si>
  <si>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</si>
  <si>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</si>
  <si>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</si>
  <si>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</si>
  <si>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</si>
  <si>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</si>
  <si>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</si>
  <si>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</si>
  <si>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</si>
  <si>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</si>
  <si>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</si>
  <si>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</si>
  <si>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</si>
  <si>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</si>
  <si>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</si>
  <si>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</si>
  <si>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</si>
  <si>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</si>
  <si>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</si>
  <si>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</si>
  <si>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</si>
  <si>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</si>
  <si>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</si>
  <si>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</si>
  <si>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</si>
  <si>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</si>
  <si>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</si>
  <si>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</si>
  <si>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</si>
  <si>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</si>
  <si>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</si>
  <si>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</si>
  <si>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</si>
  <si>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</si>
  <si>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</si>
  <si>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</si>
  <si>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</si>
  <si>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</si>
  <si>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</si>
  <si>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</si>
  <si>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</si>
  <si>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</si>
  <si>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</si>
  <si>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</si>
  <si>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</si>
  <si>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</si>
  <si>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</si>
  <si>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</si>
  <si>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</si>
  <si>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</si>
  <si>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</si>
  <si>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</si>
  <si>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</si>
  <si>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</si>
  <si>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</si>
  <si>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</si>
  <si>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</si>
  <si>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</si>
  <si>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</si>
  <si>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</si>
  <si>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</si>
  <si>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</si>
  <si>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</si>
  <si>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</si>
  <si>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</si>
  <si>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</si>
  <si>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</si>
  <si>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</si>
  <si>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</si>
  <si>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</si>
  <si>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</si>
  <si>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</si>
  <si>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</si>
  <si>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</si>
  <si>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</si>
  <si>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</si>
  <si>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</si>
  <si>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</si>
  <si>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</si>
  <si>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</si>
  <si>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</si>
  <si>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</si>
  <si>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</si>
  <si>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</si>
  <si>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</si>
  <si>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</si>
  <si>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</si>
  <si>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</si>
  <si>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</si>
  <si>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</si>
  <si>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</si>
  <si>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</si>
  <si>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</si>
  <si>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</si>
  <si>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</si>
  <si>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</si>
  <si>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</si>
  <si>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</si>
  <si>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</si>
  <si>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</si>
  <si>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</si>
  <si>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</si>
  <si>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</si>
  <si>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</si>
  <si>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</si>
  <si>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</si>
  <si>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</si>
  <si>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</si>
  <si>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</si>
  <si>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</si>
  <si>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</si>
  <si>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</si>
  <si>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</si>
  <si>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</si>
  <si>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</si>
  <si>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</si>
  <si>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</si>
  <si>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</si>
  <si>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</si>
  <si>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</si>
  <si>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</si>
  <si>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</si>
  <si>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</si>
  <si>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</si>
  <si>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</si>
  <si>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</si>
  <si>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</si>
  <si>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</si>
  <si>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</si>
  <si>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</si>
  <si>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</si>
  <si>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</si>
  <si>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</si>
  <si>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</si>
  <si>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</si>
  <si>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</si>
  <si>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</si>
  <si>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</si>
  <si>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</si>
  <si>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</si>
  <si>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</si>
  <si>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</si>
  <si>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</si>
  <si>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</si>
  <si>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</si>
  <si>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</si>
  <si>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</si>
  <si>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</si>
  <si>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</si>
  <si>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</si>
  <si>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</si>
  <si>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</si>
  <si>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</si>
  <si>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</si>
  <si>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</si>
  <si>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</si>
  <si>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</si>
  <si>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</si>
  <si>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</si>
  <si>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</si>
  <si>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</si>
  <si>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</si>
  <si>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</si>
  <si>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</si>
  <si>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</si>
  <si>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</si>
  <si>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</si>
  <si>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</si>
  <si>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</si>
  <si>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</si>
  <si>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</si>
  <si>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</si>
  <si>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</si>
  <si>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</si>
  <si>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</si>
  <si>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</si>
  <si>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</si>
  <si>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</si>
  <si>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</si>
  <si>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</si>
  <si>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</si>
  <si>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</si>
  <si>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</si>
  <si>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</si>
  <si>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</si>
  <si>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</si>
  <si>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</si>
  <si>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</si>
  <si>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</si>
  <si>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</si>
  <si>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</si>
  <si>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</si>
  <si>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</si>
  <si>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</si>
  <si>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</si>
  <si>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</si>
  <si>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</si>
  <si>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</si>
  <si>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</si>
  <si>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</si>
  <si>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</si>
  <si>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</si>
  <si>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</si>
  <si>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</si>
  <si>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</si>
  <si>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</si>
  <si>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</si>
  <si>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</si>
  <si>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</si>
  <si>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</si>
  <si>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</si>
  <si>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</si>
  <si>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</si>
  <si>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</si>
  <si>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</si>
  <si>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</si>
  <si>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</si>
  <si>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</si>
  <si>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</si>
  <si>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</si>
  <si>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</si>
  <si>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</si>
  <si>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</si>
  <si>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</si>
  <si>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</si>
  <si>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</si>
  <si>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</si>
  <si>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</si>
  <si>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</si>
  <si>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</si>
  <si>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</si>
  <si>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</si>
  <si>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</si>
  <si>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</si>
  <si>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</si>
  <si>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</si>
  <si>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</si>
  <si>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</si>
  <si>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</si>
  <si>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</si>
  <si>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</si>
  <si>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</si>
  <si>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</si>
  <si>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</si>
  <si>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</si>
  <si>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</si>
  <si>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</si>
  <si>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</si>
  <si>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</si>
  <si>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</si>
  <si>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</si>
  <si>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</si>
  <si>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</si>
  <si>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</si>
  <si>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</si>
  <si>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</si>
  <si>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</si>
  <si>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</si>
  <si>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</si>
  <si>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</si>
  <si>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</si>
  <si>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</si>
  <si>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</si>
  <si>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</si>
  <si>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</si>
  <si>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</si>
  <si>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</si>
  <si>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</si>
  <si>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</si>
  <si>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</si>
  <si>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</si>
  <si>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</si>
  <si>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</si>
  <si>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</si>
  <si>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</si>
  <si>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</si>
  <si>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</si>
  <si>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</si>
  <si>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</si>
  <si>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</si>
  <si>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</si>
  <si>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</si>
  <si>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</si>
  <si>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</si>
  <si>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</si>
  <si>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</si>
  <si>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</si>
  <si>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</si>
  <si>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</si>
  <si>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</si>
  <si>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</si>
  <si>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</si>
  <si>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</si>
  <si>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</si>
  <si>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</si>
  <si>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</si>
  <si>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</si>
  <si>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</si>
  <si>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</si>
  <si>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</si>
  <si>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</si>
  <si>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</si>
  <si>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</si>
  <si>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</si>
  <si>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</si>
  <si>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</si>
  <si>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</si>
  <si>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</si>
  <si>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</si>
  <si>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</si>
  <si>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</si>
  <si>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</si>
  <si>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</si>
  <si>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</si>
  <si>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</si>
  <si>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</si>
  <si>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</si>
  <si>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</si>
  <si>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</si>
  <si>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</si>
  <si>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</si>
  <si>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</si>
  <si>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</si>
  <si>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</si>
  <si>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</si>
  <si>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</si>
  <si>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</si>
  <si>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</si>
  <si>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</si>
  <si>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</si>
  <si>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</si>
  <si>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</si>
  <si>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</si>
  <si>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</si>
  <si>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</si>
  <si>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</si>
  <si>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</si>
  <si>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</si>
  <si>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</si>
  <si>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</si>
  <si>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</si>
  <si>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</si>
  <si>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</si>
  <si>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</si>
  <si>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</si>
  <si>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</si>
  <si>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</si>
  <si>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</si>
  <si>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</si>
  <si>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</si>
  <si>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</si>
  <si>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</si>
  <si>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</si>
  <si>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</si>
  <si>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</si>
  <si>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</si>
  <si>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</si>
  <si>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</si>
  <si>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</si>
  <si>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</si>
  <si>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</si>
  <si>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</si>
  <si>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</si>
  <si>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</si>
  <si>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</si>
  <si>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</si>
  <si>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</si>
  <si>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</si>
  <si>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</si>
  <si>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</si>
  <si>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</si>
  <si>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</si>
  <si>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</si>
  <si>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</si>
  <si>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</si>
  <si>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</si>
  <si>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</si>
  <si>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</si>
  <si>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</si>
  <si>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</si>
  <si>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</si>
  <si>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</si>
  <si>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</si>
  <si>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</si>
  <si>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</si>
  <si>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</si>
  <si>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</si>
  <si>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</si>
  <si>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</si>
  <si>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</si>
  <si>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</si>
  <si>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</si>
  <si>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</si>
  <si>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</si>
  <si>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</si>
  <si>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</si>
  <si>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</si>
  <si>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</si>
  <si>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</si>
  <si>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</si>
  <si>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</si>
  <si>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</si>
  <si>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</si>
  <si>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</si>
  <si>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</si>
  <si>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</si>
  <si>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</si>
  <si>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</si>
  <si>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</si>
  <si>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</si>
  <si>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</si>
  <si>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</si>
  <si>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</si>
  <si>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</si>
  <si>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</si>
  <si>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</si>
  <si>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</si>
  <si>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</si>
  <si>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</si>
  <si>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</si>
  <si>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</si>
  <si>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</si>
  <si>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</si>
  <si>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</si>
  <si>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</si>
  <si>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</si>
  <si>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</si>
  <si>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</si>
  <si>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</si>
  <si>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</si>
  <si>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</si>
  <si>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</si>
  <si>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</si>
  <si>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</si>
  <si>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</si>
  <si>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</si>
  <si>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</si>
  <si>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</si>
  <si>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</si>
  <si>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</si>
  <si>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</si>
  <si>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</si>
  <si>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</si>
  <si>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</si>
  <si>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</si>
  <si>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</si>
  <si>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</si>
  <si>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</si>
  <si>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</si>
  <si>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</si>
  <si>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</si>
  <si>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</si>
  <si>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</si>
  <si>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</si>
  <si>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</si>
  <si>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</si>
  <si>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</si>
  <si>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</si>
  <si>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</si>
  <si>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</si>
  <si>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</si>
  <si>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</si>
  <si>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</si>
  <si>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</si>
  <si>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</si>
  <si>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</si>
  <si>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</si>
  <si>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</si>
  <si>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</si>
  <si>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</si>
  <si>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</si>
  <si>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</si>
  <si>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</si>
  <si>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</si>
  <si>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</si>
  <si>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</si>
  <si>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</si>
  <si>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</si>
  <si>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</si>
  <si>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</si>
  <si>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</si>
  <si>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</si>
  <si>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</si>
  <si>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</si>
  <si>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</si>
  <si>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</si>
  <si>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</si>
  <si>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</si>
  <si>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</si>
  <si>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</si>
  <si>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</si>
  <si>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</si>
  <si>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</si>
  <si>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</si>
  <si>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</si>
  <si>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</si>
  <si>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</si>
  <si>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</si>
  <si>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</si>
  <si>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</si>
  <si>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</si>
  <si>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</si>
  <si>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</si>
  <si>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</si>
  <si>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</si>
  <si>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</si>
  <si>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</si>
  <si>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</si>
  <si>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</si>
  <si>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</si>
  <si>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</si>
  <si>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</si>
  <si>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</si>
  <si>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</si>
  <si>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</si>
  <si>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</si>
  <si>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</si>
  <si>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</si>
  <si>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</si>
  <si>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</si>
  <si>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</si>
  <si>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</si>
  <si>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</si>
  <si>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</si>
  <si>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</si>
  <si>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</si>
  <si>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</si>
  <si>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</si>
  <si>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</si>
  <si>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</si>
  <si>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</si>
  <si>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</si>
  <si>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</si>
  <si>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</si>
  <si>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</si>
  <si>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</si>
  <si>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</si>
  <si>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</si>
  <si>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</si>
  <si>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</si>
  <si>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</si>
  <si>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</si>
  <si>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</si>
  <si>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</si>
  <si>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</si>
  <si>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</si>
  <si>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</si>
  <si>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</si>
  <si>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</si>
  <si>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</si>
  <si>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</si>
  <si>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</si>
  <si>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</si>
  <si>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</si>
  <si>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</si>
  <si>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</si>
  <si>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</si>
  <si>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</si>
  <si>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</si>
  <si>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</si>
  <si>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</si>
  <si>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</si>
  <si>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</si>
  <si>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</si>
  <si>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</si>
  <si>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</si>
  <si>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</si>
  <si>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</si>
  <si>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</si>
  <si>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</si>
  <si>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</si>
  <si>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</si>
  <si>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</si>
  <si>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</si>
  <si>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</si>
  <si>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</si>
  <si>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</si>
  <si>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</si>
  <si>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</si>
  <si>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</si>
  <si>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</si>
  <si>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</si>
  <si>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</si>
  <si>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</si>
  <si>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</si>
  <si>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</si>
  <si>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</si>
  <si>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</si>
  <si>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</si>
  <si>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</si>
  <si>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</si>
  <si>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</si>
  <si>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</si>
  <si>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</si>
  <si>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</si>
  <si>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</si>
  <si>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</si>
  <si>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</si>
  <si>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</si>
  <si>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</si>
  <si>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</si>
  <si>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</si>
  <si>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</si>
  <si>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</si>
  <si>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</si>
  <si>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</si>
  <si>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</si>
  <si>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</si>
  <si>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</si>
  <si>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</si>
  <si>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</si>
  <si>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</si>
  <si>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</si>
  <si>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</si>
  <si>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</si>
  <si>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</si>
  <si>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</si>
  <si>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</si>
  <si>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</si>
  <si>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</si>
  <si>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</si>
  <si>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</si>
  <si>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</si>
  <si>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</si>
  <si>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</si>
  <si>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</si>
  <si>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</si>
  <si>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</si>
  <si>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</si>
  <si>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</si>
  <si>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</si>
  <si>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</si>
  <si>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</si>
  <si>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</si>
  <si>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</si>
  <si>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</si>
  <si>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</si>
  <si>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</si>
  <si>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</si>
  <si>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</si>
  <si>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</si>
  <si>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</si>
  <si>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</si>
  <si>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</si>
  <si>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</si>
  <si>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</si>
  <si>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</si>
  <si>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</si>
  <si>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</si>
  <si>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</si>
  <si>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</si>
  <si>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</si>
  <si>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</si>
  <si>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</si>
  <si>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</si>
  <si>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</si>
  <si>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</si>
  <si>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</si>
  <si>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</si>
  <si>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</si>
  <si>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</si>
  <si>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</si>
  <si>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</si>
  <si>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</si>
  <si>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</si>
  <si>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</si>
  <si>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</si>
  <si>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</si>
  <si>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</si>
  <si>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</si>
  <si>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</si>
  <si>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</si>
  <si>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</si>
  <si>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</si>
  <si>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</si>
  <si>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</si>
  <si>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</si>
  <si>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</si>
  <si>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</si>
  <si>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</si>
  <si>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</si>
  <si>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</si>
  <si>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</si>
  <si>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</si>
  <si>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</si>
  <si>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</si>
  <si>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</si>
  <si>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</si>
  <si>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</si>
  <si>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</si>
  <si>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</si>
  <si>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</si>
  <si>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</si>
  <si>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</si>
  <si>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</si>
  <si>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</si>
  <si>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</si>
  <si>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</si>
  <si>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</si>
  <si>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</si>
  <si>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</si>
  <si>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</si>
  <si>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</si>
  <si>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</si>
  <si>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</si>
  <si>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</si>
  <si>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</si>
  <si>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</si>
  <si>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</si>
  <si>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</si>
  <si>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</si>
  <si>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</si>
  <si>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</si>
  <si>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</si>
  <si>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</si>
  <si>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</si>
  <si>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</si>
  <si>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</si>
  <si>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</si>
  <si>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</si>
  <si>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</si>
  <si>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</si>
  <si>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</si>
  <si>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</si>
  <si>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</si>
  <si>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</si>
  <si>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</si>
  <si>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</si>
  <si>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</si>
  <si>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</si>
  <si>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</si>
  <si>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</si>
  <si>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</si>
  <si>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</si>
  <si>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</si>
  <si>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</si>
  <si>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</si>
  <si>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</si>
  <si>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</si>
  <si>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</si>
  <si>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</si>
  <si>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</si>
  <si>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</si>
  <si>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</si>
  <si>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</si>
  <si>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</si>
  <si>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</si>
  <si>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</si>
  <si>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</si>
  <si>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</si>
  <si>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</si>
  <si>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</si>
  <si>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</si>
  <si>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</si>
  <si>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</si>
  <si>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</si>
  <si>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</si>
  <si>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</si>
  <si>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</si>
  <si>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</si>
  <si>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</si>
  <si>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</si>
  <si>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</si>
  <si>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</si>
  <si>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</si>
  <si>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</si>
  <si>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</si>
  <si>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</si>
  <si>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</si>
  <si>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</si>
  <si>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</si>
  <si>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</si>
  <si>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</si>
  <si>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</si>
  <si>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</si>
  <si>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</si>
  <si>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</si>
  <si>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</si>
  <si>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</si>
  <si>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</si>
  <si>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</si>
  <si>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</si>
  <si>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</si>
  <si>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</si>
  <si>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</si>
  <si>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</si>
  <si>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</si>
  <si>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</si>
  <si>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</si>
  <si>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</si>
  <si>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</si>
  <si>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</si>
  <si>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</si>
  <si>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</si>
  <si>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</si>
  <si>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</si>
  <si>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</si>
  <si>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</si>
  <si>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</si>
  <si>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</si>
  <si>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</si>
  <si>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</si>
  <si>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</si>
  <si>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</si>
  <si>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</si>
  <si>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</si>
  <si>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</si>
  <si>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</si>
  <si>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</si>
  <si>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</si>
  <si>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</si>
  <si>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</si>
  <si>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</si>
  <si>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</si>
  <si>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</si>
  <si>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</si>
  <si>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</si>
  <si>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</si>
  <si>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</si>
  <si>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</si>
  <si>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</si>
  <si>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</si>
  <si>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</si>
  <si>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</si>
  <si>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</si>
  <si>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</si>
  <si>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</si>
  <si>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</si>
  <si>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</si>
  <si>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</si>
  <si>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</si>
  <si>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</si>
  <si>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</si>
  <si>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</si>
  <si>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</si>
  <si>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</si>
  <si>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</si>
  <si>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</si>
  <si>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</si>
  <si>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</si>
  <si>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</si>
  <si>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</si>
  <si>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</si>
  <si>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</si>
  <si>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</si>
  <si>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</si>
  <si>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</si>
  <si>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</si>
  <si>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</si>
  <si>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</si>
  <si>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</si>
  <si>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</si>
  <si>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</si>
  <si>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</si>
  <si>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</si>
  <si>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</si>
  <si>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</si>
  <si>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</si>
  <si>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</si>
  <si>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</si>
  <si>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</si>
  <si>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</si>
  <si>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</si>
  <si>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</si>
  <si>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</si>
  <si>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</si>
  <si>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</si>
  <si>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</si>
  <si>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</si>
  <si>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</si>
  <si>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</si>
  <si>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</si>
  <si>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</si>
  <si>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</si>
  <si>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</si>
  <si>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</si>
  <si>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</si>
  <si>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</si>
  <si>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</si>
  <si>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</si>
  <si>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</si>
  <si>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</si>
  <si>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</si>
  <si>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</si>
  <si>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</si>
  <si>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</si>
  <si>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</si>
  <si>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</si>
  <si>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</si>
  <si>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</si>
  <si>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</si>
  <si>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</si>
  <si>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</si>
  <si>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</si>
  <si>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</si>
  <si>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</si>
  <si>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</si>
  <si>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</si>
  <si>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</si>
  <si>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</si>
  <si>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</si>
  <si>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</si>
  <si>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</si>
  <si>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</si>
  <si>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</si>
  <si>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</si>
  <si>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</si>
  <si>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</si>
  <si>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</si>
  <si>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</si>
  <si>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</si>
  <si>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</si>
  <si>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</si>
  <si>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</si>
  <si>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</si>
  <si>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</si>
  <si>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</si>
  <si>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</si>
  <si>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</si>
  <si>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</si>
  <si>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</si>
  <si>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</si>
  <si>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</si>
  <si>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</si>
  <si>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</si>
  <si>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</si>
  <si>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</si>
  <si>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</si>
  <si>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</si>
  <si>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</si>
  <si>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</si>
  <si>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</si>
  <si>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</si>
  <si>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</si>
  <si>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</si>
  <si>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</si>
  <si>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</si>
  <si>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</si>
  <si>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</si>
  <si>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</si>
  <si>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</si>
  <si>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</si>
  <si>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</si>
  <si>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</si>
  <si>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</si>
  <si>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</si>
  <si>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</si>
  <si>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</si>
  <si>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</si>
  <si>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</si>
  <si>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</si>
  <si>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</si>
  <si>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</si>
  <si>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</si>
  <si>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</si>
  <si>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</si>
  <si>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</si>
  <si>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</si>
  <si>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</si>
  <si>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</si>
  <si>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</si>
  <si>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</si>
  <si>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</si>
  <si>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</si>
  <si>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</si>
  <si>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</si>
  <si>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</si>
  <si>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</si>
  <si>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</si>
  <si>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</si>
  <si>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</si>
  <si>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</si>
  <si>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</si>
  <si>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</si>
  <si>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</si>
  <si>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</si>
  <si>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</si>
  <si>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</si>
  <si>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</si>
  <si>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</si>
  <si>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</si>
  <si>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</si>
  <si>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</si>
  <si>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</si>
  <si>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</si>
  <si>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</si>
  <si>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</si>
  <si>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</si>
  <si>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</si>
  <si>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</si>
  <si>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</si>
  <si>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</si>
  <si>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</si>
  <si>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</si>
  <si>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</si>
  <si>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</si>
  <si>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</si>
  <si>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</si>
  <si>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</si>
  <si>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</si>
  <si>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</si>
  <si>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</si>
  <si>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</si>
  <si>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</si>
  <si>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</si>
  <si>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</si>
  <si>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</si>
  <si>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</si>
  <si>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</si>
  <si>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</si>
  <si>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</si>
  <si>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</si>
  <si>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</si>
  <si>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</si>
  <si>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</si>
  <si>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</si>
  <si>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</si>
  <si>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</si>
  <si>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</si>
  <si>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</si>
  <si>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</si>
  <si>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</si>
  <si>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</si>
  <si>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</si>
  <si>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</si>
  <si>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</si>
  <si>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</si>
  <si>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</si>
  <si>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</si>
  <si>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</si>
  <si>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</si>
  <si>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</si>
  <si>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</si>
  <si>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</si>
  <si>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</si>
  <si>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</si>
  <si>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</si>
  <si>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</si>
  <si>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</si>
  <si>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</si>
  <si>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</si>
  <si>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</si>
  <si>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</si>
  <si>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</si>
  <si>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</si>
  <si>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</si>
  <si>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</si>
  <si>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</si>
  <si>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</si>
  <si>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</si>
  <si>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</si>
  <si>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</si>
  <si>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</si>
  <si>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</si>
  <si>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</si>
  <si>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</si>
  <si>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</si>
  <si>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</si>
  <si>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</si>
  <si>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</si>
  <si>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</si>
  <si>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</si>
  <si>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</si>
  <si>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</si>
  <si>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</si>
  <si>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</si>
  <si>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</si>
  <si>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</si>
  <si>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</si>
  <si>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</si>
  <si>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</si>
  <si>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</si>
  <si>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</si>
  <si>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</si>
  <si>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</si>
  <si>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</si>
  <si>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</si>
  <si>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</si>
  <si>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</si>
  <si>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</si>
  <si>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</si>
  <si>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</si>
  <si>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</si>
  <si>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</si>
  <si>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</si>
  <si>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</si>
  <si>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</si>
  <si>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</si>
  <si>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</si>
  <si>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</si>
  <si>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</si>
  <si>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</si>
  <si>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</si>
  <si>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</si>
  <si>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</si>
  <si>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</si>
  <si>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</si>
  <si>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</si>
  <si>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</si>
  <si>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</si>
  <si>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</si>
  <si>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</si>
  <si>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</si>
  <si>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</si>
  <si>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</si>
  <si>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</si>
  <si>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</si>
  <si>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</si>
  <si>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</si>
  <si>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</si>
  <si>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</si>
  <si>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</si>
  <si>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</si>
  <si>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</si>
  <si>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</si>
  <si>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</si>
  <si>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</si>
  <si>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</si>
  <si>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</si>
  <si>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</si>
  <si>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</si>
  <si>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</si>
  <si>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</si>
  <si>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</si>
  <si>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</si>
  <si>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</si>
  <si>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</si>
  <si>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</si>
  <si>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</si>
  <si>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</si>
  <si>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</si>
  <si>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</si>
  <si>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</si>
  <si>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</si>
  <si>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</si>
  <si>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</si>
  <si>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</si>
  <si>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</si>
  <si>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</si>
  <si>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</si>
  <si>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</si>
  <si>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</si>
  <si>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</si>
  <si>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</si>
  <si>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</si>
  <si>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</si>
  <si>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</si>
  <si>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</si>
  <si>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</si>
  <si>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</si>
  <si>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</si>
  <si>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</si>
  <si>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</si>
  <si>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</si>
  <si>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</si>
  <si>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</si>
  <si>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</si>
  <si>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</si>
  <si>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</si>
  <si>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</si>
  <si>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</si>
  <si>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</si>
  <si>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</si>
  <si>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</si>
  <si>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</si>
  <si>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</si>
  <si>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</si>
  <si>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</si>
  <si>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</si>
  <si>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</si>
  <si>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</si>
  <si>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</si>
  <si>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</si>
  <si>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</si>
  <si>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</si>
  <si>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</si>
  <si>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</si>
  <si>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</si>
  <si>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</si>
  <si>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</si>
  <si>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</si>
  <si>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</si>
  <si>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</si>
  <si>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</si>
  <si>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</si>
  <si>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</si>
  <si>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</si>
  <si>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</si>
  <si>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</si>
  <si>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</si>
  <si>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</si>
  <si>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</si>
  <si>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</si>
  <si>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</si>
  <si>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</si>
  <si>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</si>
  <si>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</si>
  <si>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</si>
  <si>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</si>
  <si>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</si>
  <si>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</si>
  <si>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</si>
  <si>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</si>
  <si>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</si>
  <si>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</si>
  <si>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</si>
  <si>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</si>
  <si>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</si>
  <si>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</si>
  <si>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</si>
  <si>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</si>
  <si>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</si>
  <si>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</si>
  <si>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</si>
  <si>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</si>
  <si>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</si>
  <si>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</si>
  <si>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</si>
  <si>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</si>
  <si>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</si>
  <si>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</si>
  <si>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</si>
  <si>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</si>
  <si>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</si>
  <si>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</si>
  <si>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</si>
  <si>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</si>
  <si>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</si>
  <si>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</si>
  <si>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</si>
  <si>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</si>
  <si>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</si>
  <si>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</si>
  <si>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</si>
  <si>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</si>
  <si>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</si>
  <si>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</si>
  <si>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</si>
  <si>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</si>
  <si>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</si>
  <si>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</si>
  <si>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</si>
  <si>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</si>
  <si>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</si>
  <si>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</si>
  <si>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</si>
  <si>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</si>
  <si>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</si>
  <si>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</si>
  <si>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</si>
  <si>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</si>
  <si>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</si>
  <si>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</si>
  <si>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</si>
  <si>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</si>
  <si>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</si>
  <si>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</si>
  <si>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</si>
  <si>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</si>
  <si>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</si>
  <si>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</si>
  <si>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</si>
  <si>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</si>
  <si>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</si>
  <si>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</si>
  <si>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</si>
  <si>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</si>
  <si>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</si>
  <si>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</si>
  <si>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</si>
  <si>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</si>
  <si>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</si>
  <si>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</si>
  <si>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</si>
  <si>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</si>
  <si>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</si>
  <si>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</si>
  <si>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</si>
  <si>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</si>
  <si>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</si>
  <si>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</si>
  <si>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</si>
  <si>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</si>
  <si>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</si>
  <si>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</si>
  <si>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</si>
  <si>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</si>
  <si>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</si>
  <si>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</si>
  <si>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</si>
  <si>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</si>
  <si>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</si>
  <si>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</si>
  <si>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</si>
  <si>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</si>
  <si>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</si>
  <si>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</si>
  <si>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</si>
  <si>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</si>
  <si>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</si>
  <si>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</si>
  <si>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</si>
  <si>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</si>
  <si>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</si>
  <si>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</si>
  <si>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</si>
  <si>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</si>
  <si>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</si>
  <si>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</si>
  <si>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</si>
  <si>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</si>
  <si>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</si>
  <si>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</si>
  <si>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</si>
  <si>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</si>
  <si>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</si>
  <si>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</si>
  <si>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</si>
  <si>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</si>
  <si>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</si>
  <si>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</si>
  <si>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</si>
  <si>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</si>
  <si>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</si>
  <si>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</si>
  <si>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</si>
  <si>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</si>
  <si>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</si>
  <si>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</si>
  <si>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</si>
  <si>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</si>
  <si>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</si>
  <si>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</si>
  <si>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</si>
  <si>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</si>
  <si>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</si>
  <si>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</si>
  <si>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</si>
  <si>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</si>
  <si>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</si>
  <si>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</si>
  <si>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</si>
  <si>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</si>
  <si>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</si>
  <si>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</si>
  <si>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</si>
  <si>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</si>
  <si>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</si>
  <si>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</si>
  <si>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</si>
  <si>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</si>
  <si>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</si>
  <si>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</si>
  <si>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</si>
  <si>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</si>
  <si>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</si>
  <si>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</si>
  <si>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</si>
  <si>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</si>
  <si>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</si>
  <si>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</si>
  <si>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</si>
  <si>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</si>
  <si>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</si>
  <si>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</si>
  <si>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</si>
  <si>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</si>
  <si>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</si>
  <si>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</si>
  <si>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</si>
  <si>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</si>
  <si>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</si>
  <si>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</si>
  <si>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</si>
  <si>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</si>
  <si>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</si>
  <si>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</si>
  <si>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</si>
  <si>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</si>
  <si>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</si>
  <si>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</si>
  <si>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</si>
  <si>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</si>
  <si>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</si>
  <si>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</si>
  <si>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</si>
  <si>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</si>
  <si>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</si>
  <si>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</si>
  <si>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</si>
  <si>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</si>
  <si>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</si>
  <si>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</si>
  <si>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</si>
  <si>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</si>
  <si>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</si>
  <si>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</si>
  <si>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</si>
  <si>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</si>
  <si>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</si>
  <si>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</si>
  <si>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</si>
  <si>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</si>
  <si>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</si>
  <si>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</si>
  <si>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</si>
  <si>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</si>
  <si>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</si>
  <si>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</si>
  <si>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</si>
  <si>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</si>
  <si>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</si>
  <si>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</si>
  <si>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</si>
  <si>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</si>
  <si>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</si>
  <si>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</si>
  <si>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</si>
  <si>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</si>
  <si>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</si>
  <si>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</si>
  <si>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</si>
  <si>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</si>
  <si>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</si>
  <si>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</si>
  <si>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</si>
  <si>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</si>
  <si>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</si>
  <si>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</si>
  <si>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</si>
  <si>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</si>
  <si>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</si>
  <si>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</si>
  <si>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</si>
  <si>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</si>
  <si>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</si>
  <si>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</si>
  <si>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</si>
  <si>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</si>
  <si>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</si>
  <si>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</si>
  <si>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</si>
  <si>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</si>
  <si>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</si>
  <si>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</si>
  <si>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</si>
  <si>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</si>
  <si>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</si>
  <si>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</si>
  <si>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</si>
  <si>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</si>
  <si>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</si>
  <si>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</si>
  <si>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</si>
  <si>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</si>
  <si>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</si>
  <si>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</si>
  <si>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</si>
  <si>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</si>
  <si>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</si>
  <si>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</si>
  <si>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</si>
  <si>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</si>
  <si>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</si>
  <si>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</si>
  <si>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</si>
  <si>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</si>
  <si>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</si>
  <si>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</si>
  <si>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</si>
  <si>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</si>
  <si>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</si>
  <si>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</si>
  <si>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</si>
  <si>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</si>
  <si>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</si>
  <si>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</si>
  <si>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</si>
  <si>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</si>
  <si>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</si>
  <si>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</si>
  <si>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</si>
  <si>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</si>
  <si>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</si>
  <si>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</si>
  <si>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</si>
  <si>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</si>
  <si>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</si>
  <si>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</si>
  <si>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</si>
  <si>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</si>
  <si>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</si>
  <si>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</si>
  <si>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</si>
  <si>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</si>
  <si>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</si>
  <si>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</si>
  <si>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</si>
  <si>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</si>
  <si>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</si>
  <si>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</si>
  <si>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</si>
  <si>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</si>
  <si>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</si>
  <si>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</si>
  <si>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</si>
  <si>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</si>
  <si>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</si>
  <si>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</si>
  <si>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</si>
  <si>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</si>
  <si>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</si>
  <si>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</si>
  <si>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</si>
  <si>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</si>
  <si>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</si>
  <si>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</si>
  <si>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</si>
  <si>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</si>
  <si>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</si>
  <si>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</si>
  <si>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</si>
  <si>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</si>
  <si>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</si>
  <si>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</si>
  <si>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</si>
  <si>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</si>
  <si>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</si>
  <si>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</si>
  <si>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</si>
  <si>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</si>
  <si>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</si>
  <si>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</si>
  <si>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</si>
  <si>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</si>
  <si>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</si>
  <si>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</si>
  <si>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</si>
  <si>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</si>
  <si>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</si>
  <si>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</si>
  <si>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</si>
  <si>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</si>
  <si>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</si>
  <si>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</si>
  <si>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</si>
  <si>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</si>
  <si>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</si>
  <si>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</si>
  <si>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</si>
  <si>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</si>
  <si>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</si>
  <si>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</si>
  <si>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</si>
  <si>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</si>
  <si>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</si>
  <si>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</si>
  <si>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</si>
  <si>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</si>
  <si>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</si>
  <si>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</si>
  <si>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</si>
  <si>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</si>
  <si>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</si>
  <si>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</si>
  <si>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</si>
  <si>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</si>
  <si>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</si>
  <si>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</si>
  <si>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</si>
  <si>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</si>
  <si>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</si>
  <si>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</si>
  <si>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</si>
  <si>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</si>
  <si>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</si>
  <si>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</si>
  <si>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</si>
  <si>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</si>
  <si>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</si>
  <si>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</si>
  <si>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</si>
  <si>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</si>
  <si>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</si>
  <si>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</si>
  <si>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</si>
  <si>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</si>
  <si>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</si>
  <si>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</si>
  <si>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</si>
  <si>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</si>
  <si>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</si>
  <si>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</si>
  <si>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</si>
  <si>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</si>
  <si>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</si>
  <si>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</si>
  <si>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</si>
  <si>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</si>
  <si>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</si>
  <si>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</si>
  <si>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</si>
  <si>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</si>
  <si>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</si>
  <si>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</si>
  <si>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</si>
  <si>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</si>
  <si>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</si>
  <si>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</si>
  <si>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</si>
  <si>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</si>
  <si>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</si>
  <si>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</si>
  <si>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</si>
  <si>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</si>
  <si>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</si>
  <si>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</si>
  <si>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</si>
  <si>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</si>
  <si>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</si>
  <si>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</si>
  <si>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</si>
  <si>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</si>
  <si>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</si>
  <si>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</si>
  <si>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</si>
  <si>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</si>
  <si>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</si>
  <si>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</si>
  <si>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</si>
  <si>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</si>
  <si>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</si>
  <si>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</si>
  <si>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</si>
  <si>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</si>
  <si>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</si>
  <si>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</si>
  <si>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</si>
  <si>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</si>
  <si>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</si>
  <si>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</si>
  <si>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</si>
  <si>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</si>
  <si>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</si>
  <si>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</si>
  <si>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</si>
  <si>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</si>
  <si>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</si>
  <si>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</si>
  <si>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</si>
  <si>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</si>
  <si>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</si>
  <si>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</si>
  <si>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</si>
  <si>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</si>
  <si>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</si>
  <si>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</si>
  <si>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</si>
  <si>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</si>
  <si>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</si>
  <si>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</si>
  <si>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</si>
  <si>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</si>
  <si>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</si>
  <si>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</si>
  <si>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</si>
  <si>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</si>
  <si>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</si>
  <si>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</si>
  <si>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</si>
  <si>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</si>
  <si>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</si>
  <si>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</si>
  <si>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</si>
  <si>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</si>
  <si>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</si>
  <si>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</si>
  <si>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</si>
  <si>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</si>
  <si>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</si>
  <si>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</si>
  <si>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</si>
  <si>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</si>
  <si>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</si>
  <si>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</si>
  <si>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</si>
  <si>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</si>
  <si>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</si>
  <si>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</si>
  <si>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</si>
  <si>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</si>
  <si>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</si>
  <si>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</si>
  <si>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</si>
  <si>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</si>
  <si>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</si>
  <si>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</si>
  <si>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</si>
  <si>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</si>
  <si>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</si>
  <si>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</si>
  <si>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</si>
  <si>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</si>
  <si>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</si>
  <si>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</si>
  <si>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</si>
  <si>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</si>
  <si>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</si>
  <si>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</si>
  <si>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</si>
  <si>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</si>
  <si>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</si>
  <si>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</si>
  <si>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</si>
  <si>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</si>
  <si>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</si>
  <si>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</si>
  <si>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</si>
  <si>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</si>
  <si>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</si>
  <si>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</si>
  <si>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</si>
  <si>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</si>
  <si>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</si>
  <si>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</si>
  <si>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</si>
  <si>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</si>
  <si>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</si>
  <si>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</si>
  <si>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</si>
  <si>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</si>
  <si>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</si>
  <si>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</si>
  <si>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</si>
  <si>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</si>
  <si>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</si>
  <si>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</si>
  <si>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</si>
  <si>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</si>
  <si>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</si>
  <si>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</si>
  <si>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</si>
  <si>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</si>
  <si>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</si>
  <si>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</si>
  <si>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</si>
  <si>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</si>
  <si>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</si>
  <si>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</si>
  <si>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</si>
  <si>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</si>
  <si>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</si>
  <si>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</si>
  <si>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</si>
  <si>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</si>
  <si>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</si>
  <si>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</si>
  <si>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</si>
  <si>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</si>
  <si>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</si>
  <si>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</si>
  <si>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</si>
  <si>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</si>
  <si>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</si>
  <si>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</si>
  <si>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</si>
  <si>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</si>
  <si>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</si>
  <si>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</si>
  <si>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</si>
  <si>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</si>
  <si>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</si>
  <si>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</si>
  <si>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</si>
  <si>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</si>
  <si>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</si>
  <si>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</si>
  <si>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</si>
  <si>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</si>
  <si>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</si>
  <si>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</si>
  <si>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</si>
  <si>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</si>
  <si>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</si>
  <si>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</si>
  <si>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</si>
  <si>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</si>
  <si>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</si>
  <si>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</si>
  <si>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</si>
  <si>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</si>
  <si>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</si>
  <si>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</si>
  <si>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</si>
  <si>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</si>
  <si>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</si>
  <si>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</si>
  <si>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</si>
  <si>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</si>
  <si>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</si>
  <si>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</si>
  <si>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</si>
  <si>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</si>
  <si>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</si>
  <si>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</si>
  <si>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</si>
  <si>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</si>
  <si>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</si>
  <si>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</si>
  <si>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</si>
  <si>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</si>
  <si>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</si>
  <si>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</si>
  <si>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</si>
  <si>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</si>
  <si>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</si>
  <si>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</si>
  <si>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</si>
  <si>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</si>
  <si>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</si>
  <si>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</si>
  <si>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</si>
  <si>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</si>
  <si>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</si>
  <si>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</si>
  <si>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</si>
  <si>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</si>
  <si>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</si>
  <si>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</si>
  <si>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</si>
  <si>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</si>
  <si>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</si>
  <si>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</si>
  <si>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</si>
  <si>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</si>
  <si>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</si>
  <si>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</si>
  <si>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</si>
  <si>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</si>
  <si>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</si>
  <si>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</si>
  <si>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</si>
  <si>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</si>
  <si>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</si>
  <si>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</si>
  <si>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</si>
  <si>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</si>
  <si>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</si>
  <si>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</si>
  <si>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</si>
  <si>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</si>
  <si>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</si>
  <si>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</si>
  <si>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</si>
  <si>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</si>
  <si>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</si>
  <si>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</si>
  <si>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</si>
  <si>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</si>
  <si>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</si>
  <si>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</si>
  <si>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</si>
  <si>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</si>
  <si>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</si>
  <si>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</si>
  <si>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</si>
  <si>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</si>
  <si>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</si>
  <si>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</si>
  <si>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</si>
  <si>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</si>
  <si>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</si>
  <si>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</si>
  <si>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</si>
  <si>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</si>
  <si>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</si>
  <si>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</si>
  <si>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</si>
  <si>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</si>
  <si>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</si>
  <si>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</si>
  <si>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</si>
  <si>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</si>
  <si>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</si>
  <si>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</si>
  <si>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</si>
  <si>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</si>
  <si>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</si>
  <si>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</si>
  <si>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</si>
  <si>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</si>
  <si>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</si>
  <si>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</si>
  <si>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</si>
  <si>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</si>
  <si>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</si>
  <si>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</si>
  <si>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</si>
  <si>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</si>
  <si>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</si>
  <si>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</si>
  <si>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</si>
  <si>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</si>
  <si>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</si>
  <si>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</si>
  <si>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</si>
  <si>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</si>
  <si>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</si>
  <si>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</si>
  <si>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</si>
  <si>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</si>
  <si>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</si>
  <si>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</si>
  <si>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</si>
  <si>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</si>
  <si>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</si>
  <si>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</si>
  <si>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</si>
  <si>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</si>
  <si>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</si>
  <si>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</si>
  <si>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</si>
  <si>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</si>
  <si>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</si>
  <si>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</si>
  <si>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</si>
  <si>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</si>
  <si>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</si>
  <si>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</si>
  <si>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</si>
  <si>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</si>
  <si>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</si>
  <si>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</si>
  <si>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</si>
  <si>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</si>
  <si>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</si>
  <si>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</si>
  <si>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</si>
  <si>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</si>
  <si>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</si>
  <si>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</si>
  <si>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</si>
  <si>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</si>
  <si>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</si>
  <si>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</si>
  <si>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</si>
  <si>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</si>
  <si>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</si>
  <si>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</si>
  <si>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</si>
  <si>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</si>
  <si>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</si>
  <si>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</si>
  <si>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</si>
  <si>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</si>
  <si>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</si>
  <si>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</si>
  <si>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</si>
  <si>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</si>
  <si>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</si>
  <si>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</si>
  <si>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</si>
  <si>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</si>
  <si>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</si>
  <si>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</si>
  <si>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</si>
  <si>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</si>
  <si>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</si>
  <si>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</si>
  <si>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</si>
  <si>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</si>
  <si>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</si>
  <si>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</si>
  <si>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</si>
  <si>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</si>
  <si>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</si>
  <si>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</si>
  <si>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</si>
  <si>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</si>
  <si>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</si>
  <si>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</si>
  <si>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</si>
  <si>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</si>
  <si>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</si>
  <si>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</si>
  <si>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</si>
  <si>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</si>
  <si>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</si>
  <si>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</si>
  <si>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</si>
  <si>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</si>
  <si>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</si>
  <si>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</si>
  <si>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</si>
  <si>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</si>
  <si>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</si>
  <si>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</si>
  <si>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</si>
  <si>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</si>
  <si>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</si>
  <si>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</si>
  <si>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</si>
  <si>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</si>
  <si>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</si>
  <si>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</si>
  <si>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</si>
  <si>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</si>
  <si>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</si>
  <si>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</si>
  <si>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</si>
  <si>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</si>
  <si>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</si>
  <si>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</si>
  <si>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</si>
  <si>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</si>
  <si>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</si>
  <si>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</si>
  <si>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</si>
  <si>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</si>
  <si>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</si>
  <si>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</si>
  <si>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</si>
  <si>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</si>
  <si>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</si>
  <si>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</si>
  <si>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</si>
  <si>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</si>
  <si>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</si>
  <si>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</si>
  <si>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</si>
  <si>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</si>
  <si>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</si>
  <si>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</si>
  <si>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</si>
  <si>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</si>
  <si>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</si>
  <si>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</si>
  <si>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</si>
  <si>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</si>
  <si>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</si>
  <si>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</si>
  <si>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</si>
  <si>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</si>
  <si>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</si>
  <si>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</si>
  <si>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</si>
  <si>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</si>
  <si>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</si>
  <si>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</si>
  <si>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</si>
  <si>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</si>
  <si>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</si>
  <si>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</si>
  <si>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</si>
  <si>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</si>
  <si>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</si>
  <si>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</si>
  <si>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</si>
  <si>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</si>
  <si>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</si>
  <si>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</si>
  <si>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</si>
  <si>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</si>
  <si>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</si>
  <si>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</si>
  <si>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</si>
  <si>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</si>
  <si>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</si>
  <si>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</si>
  <si>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</si>
  <si>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</si>
  <si>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</si>
  <si>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</si>
  <si>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</si>
  <si>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</si>
  <si>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</si>
  <si>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</si>
  <si>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</si>
  <si>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</si>
  <si>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</si>
  <si>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</si>
  <si>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</si>
  <si>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</si>
  <si>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</si>
  <si>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</si>
  <si>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</si>
  <si>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</si>
  <si>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</si>
  <si>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</si>
  <si>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</si>
  <si>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</si>
  <si>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</si>
  <si>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</si>
  <si>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</si>
  <si>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</si>
  <si>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</si>
  <si>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</si>
  <si>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</si>
  <si>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</si>
  <si>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</si>
  <si>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</si>
  <si>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</si>
  <si>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</si>
  <si>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</si>
  <si>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</si>
  <si>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</si>
  <si>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</si>
  <si>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</si>
  <si>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</si>
  <si>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</si>
  <si>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</si>
  <si>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</si>
  <si>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</si>
  <si>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</si>
  <si>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</si>
  <si>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</si>
  <si>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</si>
  <si>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</si>
  <si>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</si>
  <si>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</si>
  <si>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</si>
  <si>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</si>
  <si>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</si>
  <si>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</si>
  <si>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</si>
  <si>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</si>
  <si>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</si>
  <si>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</si>
  <si>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</si>
  <si>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</si>
  <si>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</si>
  <si>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</si>
  <si>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</si>
  <si>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</si>
  <si>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</si>
  <si>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</si>
  <si>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</si>
  <si>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</si>
  <si>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</si>
  <si>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</si>
  <si>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</si>
  <si>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</si>
  <si>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</si>
  <si>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</si>
  <si>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</si>
  <si>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</si>
  <si>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</si>
  <si>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</si>
  <si>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</si>
  <si>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</si>
  <si>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</si>
  <si>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</si>
  <si>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</si>
  <si>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</si>
  <si>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</si>
  <si>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</si>
  <si>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</si>
  <si>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</si>
  <si>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</si>
  <si>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</si>
  <si>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</si>
  <si>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</si>
  <si>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</si>
  <si>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</si>
  <si>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</si>
  <si>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</si>
  <si>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</si>
  <si>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</si>
  <si>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</si>
  <si>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</si>
  <si>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</si>
  <si>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</si>
  <si>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</si>
  <si>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</si>
  <si>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</si>
  <si>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</si>
  <si>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</si>
  <si>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</si>
  <si>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</si>
  <si>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</si>
  <si>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</si>
  <si>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</si>
  <si>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</si>
  <si>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</si>
  <si>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</si>
  <si>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</si>
  <si>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</si>
  <si>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</si>
  <si>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</si>
  <si>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</si>
  <si>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</si>
  <si>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</si>
  <si>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</si>
  <si>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</si>
  <si>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</si>
  <si>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</si>
  <si>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</si>
  <si>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</si>
  <si>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</si>
  <si>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</si>
  <si>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</si>
  <si>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</si>
  <si>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</si>
  <si>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</si>
  <si>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</si>
  <si>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</si>
  <si>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</si>
  <si>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</si>
  <si>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</si>
  <si>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</si>
  <si>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</si>
  <si>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</si>
  <si>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</si>
  <si>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</si>
  <si>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</si>
  <si>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</si>
  <si>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</si>
  <si>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</si>
  <si>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</si>
  <si>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</si>
  <si>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</si>
  <si>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</si>
  <si>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</si>
  <si>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</si>
  <si>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</si>
  <si>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</si>
  <si>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</si>
  <si>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</si>
  <si>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</si>
  <si>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</si>
  <si>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</si>
  <si>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</si>
  <si>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</si>
  <si>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</si>
  <si>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</si>
  <si>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</si>
  <si>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</si>
  <si>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</si>
  <si>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</si>
  <si>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</si>
  <si>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</si>
  <si>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</si>
  <si>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</si>
  <si>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</si>
  <si>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</si>
  <si>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</si>
  <si>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</si>
  <si>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</si>
  <si>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</si>
  <si>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</si>
  <si>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</si>
  <si>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</si>
  <si>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</si>
  <si>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</si>
  <si>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</si>
  <si>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</si>
  <si>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</si>
  <si>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</si>
  <si>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</si>
  <si>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</si>
  <si>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</si>
  <si>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</si>
  <si>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</si>
  <si>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</si>
  <si>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</si>
  <si>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</si>
  <si>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</si>
  <si>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</si>
  <si>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</si>
  <si>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</si>
  <si>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</si>
  <si>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</si>
  <si>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</si>
  <si>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</si>
  <si>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</si>
  <si>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</si>
  <si>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</si>
  <si>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</si>
  <si>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</si>
  <si>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</si>
  <si>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</si>
  <si>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</si>
  <si>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</si>
  <si>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</si>
  <si>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</si>
  <si>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</si>
  <si>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</si>
  <si>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</si>
  <si>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</si>
  <si>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</si>
  <si>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</si>
  <si>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</si>
  <si>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</si>
  <si>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</si>
  <si>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</si>
  <si>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</si>
  <si>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</si>
  <si>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</si>
  <si>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</si>
  <si>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</si>
  <si>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</si>
  <si>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</si>
  <si>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</si>
  <si>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</si>
  <si>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</si>
  <si>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</si>
  <si>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</si>
  <si>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</si>
  <si>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</si>
  <si>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</si>
  <si>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</si>
  <si>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</si>
  <si>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</si>
  <si>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</si>
  <si>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</si>
  <si>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</si>
  <si>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</si>
  <si>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</si>
  <si>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</si>
  <si>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</si>
  <si>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</si>
  <si>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</si>
  <si>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</si>
  <si>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</si>
  <si>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</si>
  <si>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</si>
  <si>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</si>
  <si>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</si>
  <si>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</si>
  <si>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</si>
  <si>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</si>
  <si>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</si>
  <si>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</si>
  <si>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</si>
  <si>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</si>
  <si>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</si>
  <si>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</si>
  <si>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</si>
  <si>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</si>
  <si>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</si>
  <si>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</si>
  <si>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</si>
  <si>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</si>
  <si>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</si>
  <si>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</si>
  <si>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</si>
  <si>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</si>
  <si>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</si>
  <si>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</si>
  <si>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</si>
  <si>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</si>
  <si>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</si>
  <si>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</si>
  <si>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</si>
  <si>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</si>
  <si>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</si>
  <si>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</si>
  <si>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</si>
  <si>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</si>
  <si>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</si>
  <si>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</si>
  <si>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</si>
  <si>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</si>
  <si>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</si>
  <si>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</si>
  <si>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</si>
  <si>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</si>
  <si>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</si>
  <si>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</si>
  <si>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</si>
  <si>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</si>
  <si>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</si>
  <si>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</si>
  <si>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</si>
  <si>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</si>
  <si>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</si>
  <si>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</si>
  <si>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</si>
  <si>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</si>
  <si>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</si>
  <si>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</si>
  <si>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</si>
  <si>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</si>
  <si>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</si>
  <si>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</si>
  <si>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</si>
  <si>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</si>
  <si>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</si>
  <si>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</si>
  <si>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</si>
  <si>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</si>
  <si>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</si>
  <si>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</si>
  <si>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</si>
  <si>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</si>
  <si>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</si>
  <si>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</si>
  <si>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</si>
  <si>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</si>
  <si>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</si>
  <si>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</si>
  <si>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</si>
  <si>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</si>
  <si>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</si>
  <si>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</si>
  <si>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</si>
  <si>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</si>
  <si>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</si>
  <si>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</si>
  <si>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</si>
  <si>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</si>
  <si>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</si>
  <si>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</si>
  <si>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</si>
  <si>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</si>
  <si>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</si>
  <si>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</si>
  <si>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</si>
  <si>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</si>
  <si>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</si>
  <si>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</si>
  <si>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</si>
  <si>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</si>
  <si>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</si>
  <si>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</si>
  <si>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</si>
  <si>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</si>
  <si>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</si>
  <si>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</si>
  <si>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</si>
  <si>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</si>
  <si>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</si>
  <si>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</si>
  <si>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</si>
  <si>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</si>
  <si>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</si>
  <si>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</si>
  <si>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</si>
  <si>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</si>
  <si>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</si>
  <si>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</si>
  <si>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</si>
  <si>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</si>
  <si>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</si>
  <si>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</si>
  <si>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</si>
  <si>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</si>
  <si>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</si>
  <si>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</si>
  <si>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</si>
  <si>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</si>
  <si>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</si>
  <si>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</si>
  <si>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</si>
  <si>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</si>
  <si>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</si>
  <si>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</si>
  <si>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</si>
  <si>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</si>
  <si>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</si>
  <si>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</si>
  <si>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</si>
  <si>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</si>
  <si>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</si>
  <si>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</si>
  <si>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</si>
  <si>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</si>
  <si>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</si>
  <si>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</si>
  <si>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</si>
  <si>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</si>
  <si>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</si>
  <si>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</si>
  <si>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</si>
  <si>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</si>
  <si>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</si>
  <si>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</si>
  <si>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</si>
  <si>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</si>
  <si>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</si>
  <si>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</si>
  <si>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</si>
  <si>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</si>
  <si>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</si>
  <si>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</si>
  <si>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</si>
  <si>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</si>
  <si>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</si>
  <si>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</si>
  <si>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</si>
  <si>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</si>
  <si>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</si>
  <si>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</si>
  <si>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</si>
  <si>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</si>
  <si>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</si>
  <si>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</si>
  <si>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</si>
  <si>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</si>
  <si>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</si>
  <si>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</si>
  <si>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</si>
  <si>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</si>
  <si>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</si>
  <si>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</si>
  <si>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</si>
  <si>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</si>
  <si>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</si>
  <si>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</si>
  <si>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</si>
  <si>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</si>
  <si>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</si>
  <si>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</si>
  <si>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</si>
  <si>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</si>
  <si>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</si>
  <si>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</si>
  <si>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</si>
  <si>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</si>
  <si>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</si>
  <si>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</si>
  <si>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</si>
  <si>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</si>
  <si>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</si>
  <si>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</si>
  <si>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</si>
  <si>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</si>
  <si>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</si>
  <si>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</si>
  <si>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</si>
  <si>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</si>
  <si>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</si>
  <si>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</si>
  <si>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</si>
  <si>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</si>
  <si>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</si>
  <si>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</si>
  <si>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</si>
  <si>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</si>
  <si>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</si>
  <si>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</si>
  <si>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</si>
  <si>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</si>
  <si>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</si>
  <si>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</si>
  <si>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</si>
  <si>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</si>
  <si>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</si>
  <si>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</si>
  <si>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</si>
  <si>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</si>
  <si>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</si>
  <si>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</si>
  <si>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</si>
  <si>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</si>
  <si>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</si>
  <si>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</si>
  <si>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</si>
  <si>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</si>
  <si>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</si>
  <si>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</si>
  <si>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</si>
  <si>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</si>
  <si>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</si>
  <si>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</si>
  <si>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</si>
  <si>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</si>
  <si>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</si>
  <si>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</si>
  <si>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</si>
  <si>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</si>
  <si>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</si>
  <si>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</si>
  <si>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</si>
  <si>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</si>
  <si>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</si>
  <si>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</si>
  <si>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</si>
  <si>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</si>
  <si>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</si>
  <si>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</si>
  <si>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</si>
  <si>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</si>
  <si>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</si>
  <si>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</si>
  <si>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</si>
  <si>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</si>
  <si>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</si>
  <si>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</si>
  <si>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</si>
  <si>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</si>
  <si>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</si>
  <si>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</si>
  <si>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</si>
  <si>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</si>
  <si>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</si>
  <si>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</si>
  <si>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</si>
  <si>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</si>
  <si>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</si>
  <si>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</si>
  <si>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</si>
  <si>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</si>
  <si>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</si>
  <si>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</si>
  <si>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</si>
  <si>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</si>
  <si>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</si>
  <si>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</si>
  <si>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</si>
  <si>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</si>
  <si>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</si>
  <si>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</si>
  <si>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</si>
  <si>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</si>
  <si>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</si>
  <si>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</si>
  <si>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</si>
  <si>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</si>
  <si>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</si>
  <si>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</si>
  <si>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</si>
  <si>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</si>
  <si>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</si>
  <si>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</si>
  <si>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</si>
  <si>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</si>
  <si>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</si>
  <si>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</si>
  <si>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</si>
  <si>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</si>
  <si>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</si>
  <si>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</si>
  <si>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</si>
  <si>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</si>
  <si>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</si>
  <si>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</si>
  <si>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</si>
  <si>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</si>
  <si>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</si>
  <si>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</si>
  <si>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</si>
  <si>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</si>
  <si>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</si>
  <si>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</si>
  <si>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</si>
  <si>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</si>
  <si>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</si>
  <si>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</si>
  <si>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</si>
  <si>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</si>
  <si>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</si>
  <si>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</si>
  <si>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</si>
  <si>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</si>
  <si>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</si>
  <si>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</si>
  <si>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</si>
  <si>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</si>
  <si>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</si>
  <si>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</si>
  <si>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</si>
  <si>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</si>
  <si>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</si>
  <si>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</si>
  <si>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</si>
  <si>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</si>
  <si>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</si>
  <si>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</si>
  <si>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</si>
  <si>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</si>
  <si>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</si>
  <si>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</si>
  <si>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</si>
  <si>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</si>
  <si>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</si>
  <si>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</si>
  <si>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</si>
  <si>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</si>
  <si>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</si>
  <si>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</si>
  <si>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</si>
  <si>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</si>
  <si>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</si>
  <si>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</si>
  <si>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</si>
  <si>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</si>
  <si>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</si>
  <si>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</si>
  <si>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</si>
  <si>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</si>
  <si>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</si>
  <si>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</si>
  <si>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</si>
  <si>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</si>
  <si>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</si>
  <si>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</si>
  <si>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</si>
  <si>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</si>
  <si>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</si>
  <si>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</si>
  <si>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</si>
  <si>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</si>
  <si>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</si>
  <si>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</si>
  <si>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</si>
  <si>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</si>
  <si>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</si>
  <si>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</si>
  <si>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</si>
  <si>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</si>
  <si>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</si>
  <si>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</si>
  <si>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</si>
  <si>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</si>
  <si>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</si>
  <si>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</si>
  <si>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</si>
  <si>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</si>
  <si>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</si>
  <si>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</si>
  <si>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</si>
  <si>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</si>
  <si>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</si>
  <si>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</si>
  <si>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</si>
  <si>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</si>
  <si>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</si>
  <si>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</si>
  <si>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</si>
  <si>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</si>
  <si>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</si>
  <si>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</si>
  <si>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</si>
  <si>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</si>
  <si>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</si>
  <si>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</si>
  <si>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</si>
  <si>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</si>
  <si>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</si>
  <si>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</si>
  <si>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</si>
  <si>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</si>
  <si>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</si>
  <si>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</si>
  <si>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</si>
  <si>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</si>
  <si>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</si>
  <si>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</si>
  <si>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</si>
  <si>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</si>
  <si>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</si>
  <si>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</si>
  <si>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</si>
  <si>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</si>
  <si>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</si>
  <si>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</si>
  <si>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</si>
  <si>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</si>
  <si>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</si>
  <si>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</si>
  <si>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</si>
  <si>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</si>
  <si>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</si>
  <si>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</si>
  <si>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</si>
  <si>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</si>
  <si>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</si>
  <si>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</si>
  <si>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</si>
  <si>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</si>
  <si>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</si>
  <si>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</si>
  <si>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</si>
  <si>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</si>
  <si>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</si>
  <si>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</si>
  <si>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</si>
  <si>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</si>
  <si>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</si>
  <si>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</si>
  <si>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</si>
  <si>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</si>
  <si>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</si>
  <si>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</si>
  <si>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</si>
  <si>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</si>
  <si>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</si>
  <si>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</si>
  <si>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</si>
  <si>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</si>
  <si>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</si>
  <si>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</si>
  <si>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</si>
  <si>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</si>
  <si>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</si>
  <si>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</si>
  <si>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</si>
  <si>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</si>
  <si>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</si>
  <si>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</si>
  <si>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</si>
  <si>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</si>
  <si>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</si>
  <si>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</si>
  <si>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</si>
  <si>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</si>
  <si>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</si>
  <si>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</si>
  <si>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</si>
  <si>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</si>
  <si>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</si>
  <si>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</si>
  <si>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</si>
  <si>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</si>
  <si>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</si>
  <si>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</si>
  <si>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</si>
  <si>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</si>
  <si>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</si>
  <si>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</si>
  <si>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</si>
  <si>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</si>
  <si>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</si>
  <si>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</si>
  <si>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</si>
  <si>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</si>
  <si>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</si>
  <si>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</si>
  <si>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</si>
  <si>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</si>
  <si>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</si>
  <si>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</si>
  <si>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</si>
  <si>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</si>
  <si>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</si>
  <si>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</si>
  <si>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</si>
  <si>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</si>
  <si>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</si>
  <si>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</si>
  <si>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</si>
  <si>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</si>
  <si>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</si>
  <si>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</si>
  <si>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</si>
  <si>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</si>
  <si>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</si>
  <si>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</si>
  <si>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</si>
  <si>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</si>
  <si>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</si>
  <si>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</si>
  <si>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</si>
  <si>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</si>
  <si>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</si>
  <si>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</si>
  <si>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</si>
  <si>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</si>
  <si>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</si>
  <si>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</si>
  <si>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</si>
  <si>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</si>
  <si>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</si>
  <si>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</si>
  <si>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</si>
  <si>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</si>
  <si>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</si>
  <si>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</si>
  <si>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</si>
  <si>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</si>
  <si>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</si>
  <si>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</si>
  <si>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</si>
  <si>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</si>
  <si>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</si>
  <si>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</si>
  <si>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</si>
  <si>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</si>
  <si>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</si>
  <si>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</si>
  <si>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</si>
  <si>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</si>
  <si>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</si>
  <si>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</si>
  <si>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</si>
  <si>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</si>
  <si>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</si>
  <si>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</si>
  <si>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</si>
  <si>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</si>
  <si>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</si>
  <si>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</si>
  <si>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</si>
  <si>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</si>
  <si>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</si>
  <si>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</si>
  <si>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</si>
  <si>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</si>
  <si>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</si>
  <si>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</si>
  <si>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</si>
  <si>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</si>
  <si>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</si>
  <si>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</si>
  <si>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</si>
  <si>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</si>
  <si>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</si>
  <si>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</si>
  <si>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</si>
  <si>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</si>
  <si>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</si>
  <si>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</si>
  <si>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</si>
  <si>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</si>
  <si>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</si>
  <si>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</si>
  <si>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</si>
  <si>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</si>
  <si>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</si>
  <si>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</si>
  <si>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</si>
  <si>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</si>
  <si>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</si>
  <si>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</si>
  <si>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</si>
  <si>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</si>
  <si>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</si>
  <si>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</si>
  <si>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</si>
  <si>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</si>
  <si>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</si>
  <si>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</si>
  <si>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</si>
  <si>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</si>
  <si>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</si>
  <si>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</si>
  <si>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</si>
  <si>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</si>
  <si>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</si>
  <si>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</si>
  <si>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</si>
  <si>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</si>
  <si>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</si>
  <si>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</si>
  <si>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</si>
  <si>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</si>
  <si>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</si>
  <si>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</si>
  <si>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</si>
  <si>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</si>
  <si>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</si>
  <si>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</si>
  <si>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</si>
  <si>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</si>
  <si>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</si>
  <si>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</si>
  <si>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</si>
  <si>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</si>
  <si>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</si>
  <si>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</si>
  <si>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</si>
  <si>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</si>
  <si>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</si>
  <si>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</si>
  <si>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</si>
  <si>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</si>
  <si>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</si>
  <si>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</si>
  <si>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</si>
  <si>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</si>
  <si>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</si>
  <si>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</si>
  <si>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</si>
  <si>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</si>
  <si>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</si>
  <si>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</si>
  <si>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</si>
  <si>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</si>
  <si>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</si>
  <si>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</si>
  <si>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</si>
  <si>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</si>
  <si>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</si>
  <si>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</si>
  <si>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</si>
  <si>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</si>
  <si>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</si>
  <si>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</si>
  <si>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</si>
  <si>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</si>
  <si>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</si>
  <si>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</si>
  <si>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</si>
  <si>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</si>
  <si>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</si>
  <si>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</si>
  <si>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</si>
  <si>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</si>
  <si>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</si>
  <si>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</si>
  <si>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</si>
  <si>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</si>
  <si>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</si>
  <si>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</si>
  <si>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</si>
  <si>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</si>
  <si>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</si>
  <si>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</si>
  <si>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</si>
  <si>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</si>
  <si>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</si>
  <si>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</si>
  <si>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</si>
  <si>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</si>
  <si>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</si>
  <si>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</si>
  <si>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</si>
  <si>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</si>
  <si>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</si>
  <si>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</si>
  <si>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</si>
  <si>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</si>
  <si>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</si>
  <si>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</si>
  <si>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</si>
  <si>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</si>
  <si>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</si>
  <si>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</si>
  <si>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</si>
  <si>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</si>
  <si>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</si>
  <si>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</si>
  <si>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</si>
  <si>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</si>
  <si>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</si>
  <si>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</si>
  <si>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</si>
  <si>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</si>
  <si>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</si>
  <si>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</si>
  <si>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</si>
  <si>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</si>
  <si>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</si>
  <si>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</si>
  <si>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</si>
  <si>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</si>
  <si>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</si>
  <si>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</si>
  <si>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</si>
  <si>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</si>
  <si>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</si>
  <si>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</si>
  <si>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</si>
  <si>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</si>
  <si>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</si>
  <si>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</si>
  <si>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</si>
  <si>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</si>
  <si>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</si>
  <si>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</si>
  <si>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</si>
  <si>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</si>
  <si>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</si>
  <si>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</si>
  <si>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</si>
  <si>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</si>
  <si>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</si>
  <si>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</si>
  <si>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</si>
  <si>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</si>
  <si>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</si>
  <si>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</si>
  <si>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</si>
  <si>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</si>
  <si>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</si>
  <si>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</si>
  <si>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</si>
  <si>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</si>
  <si>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</si>
  <si>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</si>
  <si>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</si>
  <si>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</si>
  <si>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</si>
  <si>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</si>
  <si>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</si>
  <si>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</si>
  <si>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</si>
  <si>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</si>
  <si>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</si>
  <si>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</si>
  <si>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</si>
  <si>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</si>
  <si>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</si>
  <si>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</si>
  <si>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</si>
  <si>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</si>
  <si>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</si>
  <si>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</si>
  <si>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</si>
  <si>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</si>
  <si>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</si>
  <si>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</si>
  <si>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</si>
  <si>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</si>
  <si>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</si>
  <si>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</si>
  <si>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</si>
  <si>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</si>
  <si>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</si>
  <si>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</si>
  <si>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</si>
  <si>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</si>
  <si>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</si>
  <si>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</si>
  <si>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</si>
  <si>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</si>
  <si>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</si>
  <si>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</si>
  <si>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</si>
  <si>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</si>
  <si>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</si>
  <si>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</si>
  <si>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</si>
  <si>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</si>
  <si>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</si>
  <si>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</si>
  <si>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</si>
  <si>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</si>
  <si>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</si>
  <si>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</si>
  <si>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</si>
  <si>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</si>
  <si>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</si>
  <si>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</si>
  <si>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</si>
  <si>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</si>
  <si>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</si>
  <si>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</si>
  <si>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</si>
  <si>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</si>
  <si>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</si>
  <si>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</si>
  <si>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</si>
  <si>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</si>
  <si>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</si>
  <si>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</si>
  <si>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</si>
  <si>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</si>
  <si>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</si>
  <si>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</si>
  <si>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</si>
  <si>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</si>
  <si>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</si>
  <si>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</si>
  <si>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</si>
  <si>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</si>
  <si>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</si>
  <si>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</si>
  <si>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</si>
  <si>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</si>
  <si>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</si>
  <si>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</si>
  <si>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</si>
  <si>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</si>
  <si>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</si>
  <si>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</si>
  <si>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</si>
  <si>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</si>
  <si>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</si>
  <si>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</si>
  <si>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</si>
  <si>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</si>
  <si>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</si>
  <si>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</si>
  <si>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</si>
  <si>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</si>
  <si>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</si>
  <si>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</si>
  <si>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</si>
  <si>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</si>
  <si>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</si>
  <si>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</si>
  <si>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</si>
  <si>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</si>
  <si>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</si>
  <si>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</si>
  <si>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</si>
  <si>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</si>
  <si>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</si>
  <si>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</si>
  <si>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</si>
  <si>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</si>
  <si>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</si>
  <si>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</si>
  <si>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</si>
  <si>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</si>
  <si>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</si>
  <si>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</si>
  <si>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</si>
  <si>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</si>
  <si>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</si>
  <si>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</si>
  <si>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</si>
  <si>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</si>
  <si>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</si>
  <si>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</si>
  <si>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</si>
  <si>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</si>
  <si>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</si>
  <si>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</si>
  <si>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</si>
  <si>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</si>
  <si>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</si>
  <si>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</si>
  <si>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</si>
  <si>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</si>
  <si>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</si>
  <si>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</si>
  <si>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</si>
  <si>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</si>
  <si>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</si>
  <si>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</si>
  <si>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</si>
  <si>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</si>
  <si>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</si>
  <si>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</si>
  <si>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</si>
  <si>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</si>
  <si>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</si>
  <si>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</si>
  <si>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</si>
  <si>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</si>
  <si>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</si>
  <si>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</si>
  <si>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</si>
  <si>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</si>
  <si>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</si>
  <si>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</si>
  <si>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</si>
  <si>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</si>
  <si>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</si>
  <si>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</si>
  <si>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</si>
  <si>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</si>
  <si>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</si>
  <si>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</si>
  <si>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</si>
  <si>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</si>
  <si>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</si>
  <si>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</si>
  <si>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</si>
  <si>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</si>
  <si>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</si>
  <si>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</si>
  <si>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</si>
  <si>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</si>
  <si>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</si>
  <si>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</si>
  <si>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</si>
  <si>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</si>
  <si>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</si>
  <si>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</si>
  <si>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</si>
  <si>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</si>
  <si>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</si>
  <si>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</si>
  <si>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</si>
  <si>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</si>
  <si>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</si>
  <si>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</si>
  <si>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</si>
  <si>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</si>
  <si>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</si>
  <si>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</si>
  <si>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</si>
  <si>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</si>
  <si>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</si>
  <si>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</si>
  <si>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</si>
  <si>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</si>
  <si>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</si>
  <si>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</si>
  <si>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</si>
  <si>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</si>
  <si>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</si>
  <si>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</si>
  <si>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</si>
  <si>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</si>
  <si>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</si>
  <si>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</si>
  <si>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</si>
  <si>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</si>
  <si>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</si>
  <si>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</si>
  <si>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</si>
  <si>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</si>
  <si>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</si>
  <si>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</si>
  <si>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</si>
  <si>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</si>
  <si>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</si>
  <si>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</si>
  <si>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</si>
  <si>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</si>
  <si>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</si>
  <si>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</si>
  <si>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</si>
  <si>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</si>
  <si>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</si>
  <si>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</si>
  <si>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</si>
  <si>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</si>
  <si>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</si>
  <si>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</si>
  <si>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</si>
  <si>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</si>
  <si>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</si>
  <si>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</si>
  <si>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</si>
  <si>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</si>
  <si>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</si>
  <si>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</si>
  <si>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</si>
  <si>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</si>
  <si>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</si>
  <si>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</si>
  <si>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</si>
  <si>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</si>
  <si>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</si>
  <si>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</si>
  <si>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</si>
  <si>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</si>
  <si>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</si>
  <si>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</si>
  <si>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</si>
  <si>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</si>
  <si>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</si>
  <si>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</si>
  <si>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</si>
  <si>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</si>
  <si>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</si>
  <si>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</si>
  <si>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</si>
  <si>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</si>
  <si>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</si>
  <si>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</si>
  <si>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</si>
  <si>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</si>
  <si>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</si>
  <si>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</si>
  <si>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</si>
  <si>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</si>
  <si>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</si>
  <si>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</si>
  <si>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</si>
  <si>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</si>
  <si>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</si>
  <si>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</si>
  <si>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</si>
  <si>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</si>
  <si>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</si>
  <si>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</si>
  <si>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</si>
  <si>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</si>
  <si>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</si>
  <si>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</si>
  <si>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</si>
  <si>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</si>
  <si>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</si>
  <si>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</si>
  <si>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</si>
  <si>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</si>
  <si>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</si>
  <si>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</si>
  <si>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</si>
  <si>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</si>
  <si>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</si>
  <si>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</si>
  <si>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</si>
  <si>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</si>
  <si>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</si>
  <si>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</si>
  <si>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</si>
  <si>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</si>
  <si>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</si>
  <si>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</si>
  <si>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</si>
  <si>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</si>
  <si>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</si>
  <si>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</si>
  <si>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</si>
  <si>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</si>
  <si>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</si>
  <si>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</si>
  <si>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</si>
  <si>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</si>
  <si>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</si>
  <si>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</si>
  <si>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</si>
  <si>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</si>
  <si>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</si>
  <si>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</si>
  <si>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</si>
  <si>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</si>
  <si>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</si>
  <si>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</si>
  <si>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</si>
  <si>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</si>
  <si>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</si>
  <si>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</si>
  <si>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</si>
  <si>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</si>
  <si>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</si>
  <si>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</si>
  <si>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</si>
  <si>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</si>
  <si>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</si>
  <si>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</si>
  <si>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</si>
  <si>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</si>
  <si>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</si>
  <si>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</si>
  <si>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</si>
  <si>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</si>
  <si>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</si>
  <si>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</si>
  <si>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</si>
  <si>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</si>
  <si>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</si>
  <si>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</si>
  <si>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</si>
  <si>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</si>
  <si>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</si>
  <si>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</si>
  <si>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</si>
  <si>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</si>
  <si>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</si>
  <si>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</si>
  <si>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</si>
  <si>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</si>
  <si>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</si>
  <si>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</si>
  <si>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</si>
  <si>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</si>
  <si>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</si>
  <si>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</si>
  <si>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</si>
  <si>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</si>
  <si>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</si>
  <si>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</si>
  <si>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</si>
  <si>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</si>
  <si>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</si>
  <si>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</si>
  <si>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</si>
  <si>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</si>
  <si>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</si>
  <si>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</si>
  <si>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</si>
  <si>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</si>
  <si>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</si>
  <si>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</si>
  <si>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</si>
  <si>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</si>
  <si>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</si>
  <si>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</si>
  <si>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</si>
  <si>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</si>
  <si>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</si>
  <si>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</si>
  <si>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</si>
  <si>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</si>
  <si>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</si>
  <si>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</si>
  <si>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</si>
  <si>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</si>
  <si>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</si>
  <si>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</si>
  <si>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</si>
  <si>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</si>
  <si>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</si>
  <si>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</si>
  <si>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</si>
  <si>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</si>
  <si>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</si>
  <si>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</si>
  <si>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</si>
  <si>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</si>
  <si>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</si>
  <si>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</si>
  <si>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</si>
  <si>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</si>
  <si>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</si>
  <si>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</si>
  <si>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</si>
  <si>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</si>
  <si>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</si>
  <si>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</si>
  <si>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</si>
  <si>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</si>
  <si>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</si>
  <si>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</si>
  <si>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</si>
  <si>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</si>
  <si>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</si>
  <si>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</si>
  <si>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</si>
  <si>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</si>
  <si>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</si>
  <si>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</si>
  <si>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</si>
  <si>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</si>
  <si>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</si>
  <si>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</si>
  <si>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</si>
  <si>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</si>
  <si>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</si>
  <si>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</si>
  <si>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</si>
  <si>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</si>
  <si>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</si>
  <si>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</si>
  <si>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</si>
  <si>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</si>
  <si>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</si>
  <si>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</si>
  <si>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</si>
  <si>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</si>
  <si>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</si>
  <si>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</si>
  <si>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</si>
  <si>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</si>
  <si>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</si>
  <si>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</si>
  <si>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</si>
  <si>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</si>
  <si>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</si>
  <si>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</si>
  <si>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</si>
  <si>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</si>
  <si>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</si>
  <si>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</si>
  <si>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</si>
  <si>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</si>
  <si>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</si>
  <si>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</si>
  <si>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</si>
  <si>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</si>
  <si>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</si>
  <si>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</si>
  <si>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</si>
  <si>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</si>
  <si>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</si>
  <si>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</si>
  <si>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</si>
  <si>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</si>
  <si>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</si>
  <si>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</si>
  <si>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</si>
  <si>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</si>
  <si>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</si>
  <si>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</si>
  <si>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</si>
  <si>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</si>
  <si>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</si>
  <si>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</si>
  <si>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</si>
  <si>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</si>
  <si>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</si>
  <si>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</si>
  <si>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</si>
  <si>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</si>
  <si>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</si>
  <si>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</si>
  <si>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</si>
  <si>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</si>
  <si>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</si>
  <si>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</si>
  <si>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</si>
  <si>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</si>
  <si>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</si>
  <si>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</si>
  <si>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</si>
  <si>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</si>
  <si>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</si>
  <si>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</si>
  <si>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</si>
  <si>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</si>
  <si>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</si>
  <si>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</si>
  <si>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</si>
  <si>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</si>
  <si>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</si>
  <si>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</si>
  <si>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</si>
  <si>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</si>
  <si>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</si>
  <si>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</si>
  <si>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</si>
  <si>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</si>
  <si>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</si>
  <si>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</si>
  <si>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</si>
  <si>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</si>
  <si>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</si>
  <si>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</si>
  <si>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</si>
  <si>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</si>
  <si>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</si>
  <si>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</si>
  <si>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</si>
  <si>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</si>
  <si>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</si>
  <si>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</si>
  <si>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</si>
  <si>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</si>
  <si>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</si>
  <si>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</si>
  <si>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</si>
  <si>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</si>
  <si>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</si>
  <si>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</si>
  <si>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</si>
  <si>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</si>
  <si>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</si>
  <si>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</si>
  <si>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</si>
  <si>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</si>
  <si>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</si>
  <si>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</si>
  <si>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</si>
  <si>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</si>
  <si>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</si>
  <si>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</si>
  <si>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</si>
  <si>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</si>
  <si>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</si>
  <si>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</si>
  <si>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</si>
  <si>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</si>
  <si>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</si>
  <si>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</si>
  <si>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</si>
  <si>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</si>
  <si>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</si>
  <si>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</si>
  <si>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</si>
  <si>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</si>
  <si>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</si>
  <si>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</si>
  <si>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</si>
  <si>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</si>
  <si>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</si>
  <si>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</si>
  <si>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</si>
  <si>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</si>
  <si>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</si>
  <si>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</si>
  <si>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</si>
  <si>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</si>
  <si>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</si>
  <si>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</si>
  <si>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</si>
  <si>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</si>
  <si>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</si>
  <si>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</si>
  <si>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</si>
  <si>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</si>
  <si>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</si>
  <si>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</si>
  <si>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</si>
  <si>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</si>
  <si>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</si>
  <si>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</si>
  <si>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</si>
  <si>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</si>
  <si>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</si>
  <si>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</si>
  <si>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</si>
  <si>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</si>
  <si>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</si>
  <si>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</si>
  <si>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</si>
  <si>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</si>
  <si>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</si>
  <si>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</si>
  <si>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</si>
  <si>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</si>
  <si>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</si>
  <si>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</si>
  <si>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</si>
  <si>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</si>
  <si>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</si>
  <si>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</si>
  <si>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</si>
  <si>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</si>
  <si>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</si>
  <si>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</si>
  <si>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</si>
  <si>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</si>
  <si>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</si>
  <si>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</si>
  <si>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</si>
  <si>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</si>
  <si>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</si>
  <si>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</si>
  <si>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</si>
  <si>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</si>
  <si>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</si>
  <si>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</si>
  <si>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</si>
  <si>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</si>
  <si>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</si>
  <si>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</si>
  <si>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</si>
  <si>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</si>
  <si>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</si>
  <si>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</si>
  <si>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</si>
  <si>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</si>
  <si>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</si>
  <si>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</si>
  <si>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</si>
  <si>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</si>
  <si>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</si>
  <si>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</si>
  <si>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</si>
  <si>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</si>
  <si>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</si>
  <si>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</si>
  <si>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</si>
  <si>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</si>
  <si>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</si>
  <si>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</si>
  <si>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</si>
  <si>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</si>
  <si>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</si>
  <si>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</si>
  <si>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</si>
  <si>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</si>
  <si>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</si>
  <si>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</si>
  <si>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</si>
  <si>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</si>
  <si>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</si>
  <si>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</si>
  <si>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</si>
  <si>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</si>
  <si>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</si>
  <si>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</si>
  <si>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</si>
  <si>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</si>
  <si>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</si>
  <si>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</si>
  <si>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</si>
  <si>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</si>
  <si>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</si>
  <si>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</si>
  <si>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</si>
  <si>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</si>
  <si>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</si>
  <si>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</si>
  <si>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</si>
  <si>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</si>
  <si>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</si>
  <si>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</si>
  <si>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</si>
  <si>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</si>
  <si>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</si>
  <si>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</si>
  <si>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</si>
  <si>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</si>
  <si>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</si>
  <si>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</si>
  <si>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</si>
  <si>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</si>
  <si>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</si>
  <si>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</si>
  <si>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</si>
  <si>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</si>
  <si>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</si>
  <si>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</si>
  <si>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</si>
  <si>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</si>
  <si>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</si>
  <si>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</si>
  <si>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</si>
  <si>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</si>
  <si>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</si>
  <si>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</si>
  <si>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</si>
  <si>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</si>
  <si>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</si>
  <si>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</si>
  <si>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</si>
  <si>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</si>
  <si>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</si>
  <si>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</si>
  <si>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</si>
  <si>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</si>
  <si>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</si>
  <si>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</si>
  <si>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</si>
  <si>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</si>
  <si>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</si>
  <si>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</si>
  <si>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</si>
  <si>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</si>
  <si>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</si>
  <si>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</si>
  <si>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</si>
  <si>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</si>
  <si>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</si>
  <si>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</si>
  <si>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</si>
  <si>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</si>
  <si>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</si>
  <si>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</si>
  <si>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</si>
  <si>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</si>
  <si>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</si>
  <si>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</si>
  <si>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</si>
  <si>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</si>
  <si>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</si>
  <si>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</si>
  <si>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</si>
  <si>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</si>
  <si>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</si>
  <si>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</si>
  <si>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</si>
  <si>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</si>
  <si>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</si>
  <si>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</si>
  <si>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</si>
  <si>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</si>
  <si>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</si>
  <si>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</si>
  <si>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</si>
  <si>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</si>
  <si>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</si>
  <si>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</si>
  <si>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</si>
  <si>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</si>
  <si>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</si>
  <si>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</si>
  <si>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</si>
  <si>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</si>
  <si>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</si>
  <si>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</si>
  <si>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</si>
  <si>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</si>
  <si>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</si>
  <si>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</si>
  <si>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</si>
  <si>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</si>
  <si>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</si>
  <si>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</si>
  <si>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</si>
  <si>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</si>
  <si>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</si>
  <si>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</si>
  <si>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</si>
  <si>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</si>
  <si>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</si>
  <si>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</si>
  <si>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</si>
  <si>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</si>
  <si>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</si>
  <si>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</si>
  <si>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</si>
  <si>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</si>
  <si>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</si>
  <si>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</si>
  <si>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</si>
  <si>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</si>
  <si>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</si>
  <si>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</si>
  <si>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</si>
  <si>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</si>
  <si>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</si>
  <si>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</si>
  <si>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</si>
  <si>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</si>
  <si>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</si>
  <si>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</si>
  <si>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</si>
  <si>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</si>
  <si>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</si>
  <si>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</si>
  <si>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</si>
  <si>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</si>
  <si>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</si>
  <si>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</si>
  <si>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</si>
  <si>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</si>
  <si>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</si>
  <si>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</si>
  <si>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</si>
  <si>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</si>
  <si>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</si>
  <si>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</si>
  <si>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</si>
  <si>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</si>
  <si>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</si>
  <si>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</si>
  <si>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</si>
  <si>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</si>
  <si>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</si>
  <si>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</si>
  <si>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</si>
  <si>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</si>
  <si>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</si>
  <si>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</si>
  <si>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</si>
  <si>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</si>
  <si>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</si>
  <si>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</si>
  <si>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</si>
  <si>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</si>
  <si>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</si>
  <si>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</si>
  <si>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</si>
  <si>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</si>
  <si>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</si>
  <si>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</si>
  <si>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</si>
  <si>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</si>
  <si>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</si>
  <si>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</si>
  <si>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</si>
  <si>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</si>
  <si>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</si>
  <si>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</si>
  <si>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</si>
  <si>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</si>
  <si>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</si>
  <si>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</si>
  <si>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</si>
  <si>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</si>
  <si>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</si>
  <si>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</si>
  <si>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</si>
  <si>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</si>
  <si>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</si>
  <si>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</si>
  <si>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</si>
  <si>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</si>
  <si>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</si>
  <si>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</si>
  <si>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</si>
  <si>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</si>
  <si>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</si>
  <si>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</si>
  <si>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</si>
  <si>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</si>
  <si>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</si>
  <si>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</si>
  <si>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</si>
  <si>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</si>
  <si>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</si>
  <si>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</si>
  <si>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</si>
  <si>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</si>
  <si>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</si>
  <si>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</si>
  <si>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</si>
  <si>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</si>
  <si>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</si>
  <si>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</si>
  <si>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</si>
  <si>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</si>
  <si>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</si>
  <si>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</si>
  <si>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</si>
  <si>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</si>
  <si>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</si>
  <si>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</si>
  <si>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</si>
  <si>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</si>
  <si>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</si>
  <si>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</si>
  <si>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</si>
  <si>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</si>
  <si>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</si>
  <si>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</si>
  <si>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</si>
  <si>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</si>
  <si>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</si>
  <si>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</si>
  <si>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</si>
  <si>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</si>
  <si>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</si>
  <si>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</si>
  <si>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</si>
  <si>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</si>
  <si>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</si>
  <si>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</si>
  <si>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</si>
  <si>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</si>
  <si>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</si>
  <si>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</si>
  <si>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</si>
  <si>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</si>
  <si>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</si>
  <si>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</si>
  <si>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</si>
  <si>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</si>
  <si>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</si>
  <si>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</si>
  <si>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</si>
  <si>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</si>
  <si>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</si>
  <si>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</si>
  <si>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</si>
  <si>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</si>
  <si>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</si>
  <si>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</si>
  <si>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</si>
  <si>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</si>
  <si>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</si>
  <si>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</si>
  <si>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</si>
  <si>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</si>
  <si>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</si>
  <si>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</si>
  <si>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</si>
  <si>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</si>
  <si>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</si>
  <si>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</si>
  <si>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</si>
  <si>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</si>
  <si>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</si>
  <si>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</si>
  <si>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</si>
  <si>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</si>
  <si>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</si>
  <si>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</si>
  <si>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</si>
  <si>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</si>
  <si>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</si>
  <si>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</si>
  <si>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</si>
  <si>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</si>
  <si>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</si>
  <si>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</si>
  <si>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</si>
  <si>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</si>
  <si>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</si>
  <si>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</si>
  <si>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</si>
  <si>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</si>
  <si>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</si>
  <si>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</si>
  <si>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</si>
  <si>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</si>
  <si>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</si>
  <si>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</si>
  <si>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</si>
  <si>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</si>
  <si>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</si>
  <si>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</si>
  <si>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</si>
  <si>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</si>
  <si>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</si>
  <si>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</si>
  <si>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</si>
  <si>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</si>
  <si>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</si>
  <si>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</si>
  <si>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</si>
  <si>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</si>
  <si>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</si>
  <si>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</si>
  <si>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</si>
  <si>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</si>
  <si>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</si>
  <si>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</si>
  <si>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</si>
  <si>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</si>
  <si>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</si>
  <si>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</si>
  <si>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</si>
  <si>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</si>
  <si>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</si>
  <si>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</si>
  <si>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</si>
  <si>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</si>
  <si>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</si>
  <si>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</si>
  <si>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</si>
  <si>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</si>
  <si>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</si>
  <si>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</si>
  <si>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</si>
  <si>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</si>
  <si>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</si>
  <si>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</si>
  <si>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</si>
  <si>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</si>
  <si>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</si>
  <si>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</si>
  <si>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</si>
  <si>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</si>
  <si>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</si>
  <si>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</si>
  <si>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</si>
  <si>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</si>
  <si>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</si>
  <si>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</si>
  <si>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</si>
  <si>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</si>
  <si>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</si>
  <si>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</si>
  <si>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</si>
  <si>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</si>
  <si>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</si>
  <si>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</si>
  <si>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</si>
  <si>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</si>
  <si>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</si>
  <si>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</si>
  <si>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</si>
  <si>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</si>
  <si>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</si>
  <si>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</si>
  <si>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</si>
  <si>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</si>
  <si>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</si>
  <si>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</si>
  <si>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</si>
  <si>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</si>
  <si>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</si>
  <si>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</si>
  <si>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</si>
  <si>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</si>
  <si>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</si>
  <si>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</si>
  <si>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</si>
  <si>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</si>
  <si>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</si>
  <si>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</si>
  <si>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</si>
  <si>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</si>
  <si>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</si>
  <si>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</si>
  <si>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</si>
  <si>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</si>
  <si>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</si>
  <si>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</si>
  <si>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</si>
  <si>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</si>
  <si>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</si>
  <si>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</si>
  <si>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</si>
  <si>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</si>
  <si>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</si>
  <si>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</si>
  <si>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</si>
  <si>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</si>
  <si>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</si>
  <si>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</si>
  <si>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</si>
  <si>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</si>
  <si>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</si>
  <si>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</si>
  <si>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</si>
  <si>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</si>
  <si>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</si>
  <si>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</si>
  <si>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</si>
  <si>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</si>
  <si>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</si>
  <si>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</si>
  <si>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</si>
  <si>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</si>
  <si>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</si>
  <si>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</si>
  <si>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</si>
  <si>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</si>
  <si>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</si>
  <si>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</si>
  <si>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</si>
  <si>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</si>
  <si>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</si>
  <si>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</si>
  <si>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</si>
  <si>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</si>
  <si>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</si>
  <si>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</si>
  <si>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</si>
  <si>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</si>
  <si>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</si>
  <si>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</si>
  <si>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</si>
  <si>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</si>
  <si>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</si>
  <si>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</si>
  <si>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</si>
  <si>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</si>
  <si>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</si>
  <si>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</si>
  <si>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</si>
  <si>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</si>
  <si>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</si>
  <si>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</si>
  <si>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</si>
  <si>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</si>
  <si>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</si>
  <si>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</si>
  <si>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</si>
  <si>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</si>
  <si>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</si>
  <si>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</si>
  <si>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</si>
  <si>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</si>
  <si>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</si>
  <si>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</si>
  <si>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</si>
  <si>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</si>
  <si>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</si>
  <si>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</si>
  <si>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</si>
  <si>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</si>
  <si>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</si>
  <si>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</si>
  <si>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</si>
  <si>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</si>
  <si>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</si>
  <si>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</si>
  <si>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</si>
  <si>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</si>
  <si>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</si>
  <si>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</si>
  <si>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</si>
  <si>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</si>
  <si>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</si>
  <si>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</si>
  <si>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</si>
  <si>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</si>
  <si>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</si>
  <si>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</si>
  <si>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</si>
  <si>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</si>
  <si>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</si>
  <si>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</si>
  <si>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</si>
  <si>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</si>
  <si>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</si>
  <si>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</si>
  <si>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</si>
  <si>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</si>
  <si>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</si>
  <si>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</si>
  <si>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</si>
  <si>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</si>
  <si>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</si>
  <si>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</si>
  <si>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</si>
  <si>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</si>
  <si>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</si>
  <si>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</si>
  <si>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</si>
  <si>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</si>
  <si>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</si>
  <si>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</si>
  <si>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</si>
  <si>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</si>
  <si>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</si>
  <si>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</si>
  <si>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</si>
  <si>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</si>
  <si>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</si>
  <si>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</si>
  <si>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</si>
  <si>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</si>
  <si>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</si>
  <si>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</si>
  <si>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</si>
  <si>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</si>
  <si>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</si>
  <si>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</si>
  <si>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</si>
  <si>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</si>
  <si>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</si>
  <si>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</si>
  <si>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</si>
  <si>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</si>
  <si>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</si>
  <si>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</si>
  <si>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</si>
  <si>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</si>
  <si>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</si>
  <si>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</si>
  <si>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</si>
  <si>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</si>
  <si>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</si>
  <si>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</si>
  <si>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</si>
  <si>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</si>
  <si>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</si>
  <si>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</si>
  <si>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</si>
  <si>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</si>
  <si>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</si>
  <si>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</si>
  <si>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</si>
  <si>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</si>
  <si>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</si>
  <si>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</si>
  <si>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</si>
  <si>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</si>
  <si>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</si>
  <si>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</si>
  <si>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</si>
  <si>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</si>
  <si>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</si>
  <si>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</si>
  <si>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</si>
  <si>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</si>
  <si>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</si>
  <si>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</si>
  <si>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</si>
  <si>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</si>
  <si>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</si>
  <si>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</si>
  <si>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</si>
  <si>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</si>
  <si>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</si>
  <si>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</si>
  <si>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</si>
  <si>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</si>
  <si>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</si>
  <si>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</si>
  <si>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</si>
  <si>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</si>
  <si>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</si>
  <si>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</si>
  <si>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</si>
  <si>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</si>
  <si>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</si>
  <si>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</si>
  <si>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</si>
  <si>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</si>
  <si>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</si>
  <si>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</si>
  <si>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</si>
  <si>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</si>
  <si>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</si>
  <si>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</si>
  <si>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</si>
  <si>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</si>
  <si>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</si>
  <si>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</si>
  <si>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</si>
  <si>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</si>
  <si>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</si>
  <si>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</si>
  <si>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</si>
  <si>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</si>
  <si>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</si>
  <si>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</si>
  <si>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</si>
  <si>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</si>
  <si>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</si>
  <si>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</si>
  <si>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</si>
  <si>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</si>
  <si>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</si>
  <si>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</si>
  <si>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</si>
  <si>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</si>
  <si>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</si>
  <si>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</si>
  <si>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</si>
  <si>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</si>
  <si>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</si>
  <si>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</si>
  <si>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</si>
  <si>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</si>
  <si>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</si>
  <si>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</si>
  <si>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</si>
  <si>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</si>
  <si>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</si>
  <si>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</si>
  <si>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</si>
  <si>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</si>
  <si>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</si>
  <si>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</si>
  <si>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</si>
  <si>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</si>
  <si>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</si>
  <si>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</si>
  <si>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</si>
  <si>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</si>
  <si>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</si>
  <si>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</si>
  <si>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</si>
  <si>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</si>
  <si>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</si>
  <si>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</si>
  <si>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</si>
  <si>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</si>
  <si>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</si>
  <si>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</si>
  <si>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</si>
  <si>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</si>
  <si>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</si>
  <si>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</si>
  <si>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</si>
  <si>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</si>
  <si>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</si>
  <si>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</si>
  <si>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</si>
  <si>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</si>
  <si>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</si>
  <si>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</si>
  <si>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</si>
  <si>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</si>
  <si>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</si>
  <si>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</si>
  <si>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</si>
  <si>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</si>
  <si>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</si>
  <si>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</si>
  <si>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</si>
  <si>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</si>
  <si>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</si>
  <si>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</si>
  <si>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</si>
  <si>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</si>
  <si>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</si>
  <si>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</si>
  <si>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</si>
  <si>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</si>
  <si>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</si>
  <si>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</si>
  <si>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</si>
  <si>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</si>
  <si>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</si>
  <si>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</si>
  <si>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</si>
  <si>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</si>
  <si>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</si>
  <si>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</si>
  <si>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</si>
  <si>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</si>
  <si>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</si>
  <si>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</si>
  <si>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</si>
  <si>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</si>
  <si>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</si>
  <si>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</si>
  <si>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</si>
  <si>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</si>
  <si>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</si>
  <si>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</si>
  <si>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</si>
  <si>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</si>
  <si>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</si>
  <si>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</si>
  <si>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</si>
  <si>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</si>
  <si>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</si>
  <si>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</si>
  <si>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</si>
  <si>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</si>
  <si>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</si>
  <si>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</si>
  <si>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</si>
  <si>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</si>
  <si>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</si>
  <si>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</si>
  <si>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</si>
  <si>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</si>
  <si>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</si>
  <si>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</si>
  <si>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</si>
  <si>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</si>
  <si>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</si>
  <si>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</si>
  <si>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</si>
  <si>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</si>
  <si>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</si>
  <si>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</si>
  <si>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</si>
  <si>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</si>
  <si>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</si>
  <si>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</si>
  <si>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</si>
  <si>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</si>
  <si>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</si>
  <si>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</si>
  <si>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</si>
  <si>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</si>
  <si>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</si>
  <si>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</si>
  <si>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</si>
  <si>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</si>
  <si>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</si>
  <si>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</si>
  <si>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</si>
  <si>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</si>
  <si>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</si>
  <si>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</si>
  <si>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</si>
  <si>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</si>
  <si>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</si>
  <si>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</si>
  <si>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</si>
  <si>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</si>
  <si>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</si>
  <si>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</si>
  <si>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</si>
  <si>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</si>
  <si>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</si>
  <si>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</si>
  <si>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</si>
  <si>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</si>
  <si>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</si>
  <si>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</si>
  <si>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</si>
  <si>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</si>
  <si>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</si>
  <si>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</si>
  <si>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</si>
  <si>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</si>
  <si>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</si>
  <si>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</si>
  <si>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</si>
  <si>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</si>
  <si>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</si>
  <si>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</si>
  <si>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</si>
  <si>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</si>
  <si>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</si>
  <si>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</si>
  <si>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</si>
  <si>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</si>
  <si>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</si>
  <si>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</si>
  <si>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</si>
  <si>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</si>
  <si>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</si>
  <si>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</si>
  <si>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</si>
  <si>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</si>
  <si>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</si>
  <si>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</si>
  <si>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</si>
  <si>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</si>
  <si>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</si>
  <si>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</si>
  <si>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</si>
  <si>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</si>
  <si>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</si>
  <si>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</si>
  <si>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</si>
  <si>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</si>
  <si>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</si>
  <si>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</si>
  <si>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</si>
  <si>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</si>
  <si>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</si>
  <si>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</si>
  <si>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</si>
  <si>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</si>
  <si>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</si>
  <si>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</si>
  <si>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</si>
  <si>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</si>
  <si>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</si>
  <si>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</si>
  <si>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</si>
  <si>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</si>
  <si>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</si>
  <si>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</si>
  <si>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</si>
  <si>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</si>
  <si>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</si>
  <si>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</si>
  <si>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</si>
  <si>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</si>
  <si>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</si>
  <si>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</si>
  <si>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</si>
  <si>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</si>
  <si>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</si>
  <si>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</si>
  <si>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</si>
  <si>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</si>
  <si>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</si>
  <si>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</si>
  <si>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</si>
  <si>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</si>
  <si>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</si>
  <si>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</si>
  <si>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</si>
  <si>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</si>
  <si>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</si>
  <si>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</si>
  <si>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</si>
  <si>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</si>
  <si>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</si>
  <si>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</si>
  <si>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</si>
  <si>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</si>
  <si>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</si>
  <si>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</si>
  <si>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</si>
  <si>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</si>
  <si>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</si>
  <si>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</si>
  <si>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</si>
  <si>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</si>
  <si>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</si>
  <si>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</si>
  <si>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</si>
  <si>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</si>
  <si>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</si>
  <si>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</si>
  <si>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</si>
  <si>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</si>
  <si>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</si>
  <si>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</si>
  <si>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</si>
  <si>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</si>
  <si>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</si>
  <si>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</si>
  <si>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</si>
  <si>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</si>
  <si>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</si>
  <si>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</si>
  <si>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</si>
  <si>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</si>
  <si>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</si>
  <si>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</si>
  <si>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</si>
  <si>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</si>
  <si>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</si>
  <si>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</si>
  <si>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</si>
  <si>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</si>
  <si>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</si>
  <si>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</si>
  <si>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</si>
  <si>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</si>
  <si>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</si>
  <si>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</si>
  <si>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</si>
  <si>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</si>
  <si>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</si>
  <si>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</si>
  <si>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</si>
  <si>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</si>
  <si>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</si>
  <si>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</si>
  <si>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</si>
  <si>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</si>
  <si>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</si>
  <si>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</si>
  <si>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</si>
  <si>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</si>
  <si>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</si>
  <si>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</si>
  <si>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</si>
  <si>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</si>
  <si>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</si>
  <si>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</si>
  <si>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</si>
  <si>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</si>
  <si>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</si>
  <si>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</si>
  <si>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</si>
  <si>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</si>
  <si>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</si>
  <si>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</si>
  <si>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</si>
  <si>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</si>
  <si>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</si>
  <si>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</si>
  <si>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</si>
  <si>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</si>
  <si>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</si>
  <si>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</si>
  <si>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</si>
  <si>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</si>
  <si>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</si>
  <si>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</si>
  <si>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</si>
  <si>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</si>
  <si>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</si>
  <si>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</si>
  <si>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</si>
  <si>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</si>
  <si>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</si>
  <si>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</si>
  <si>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</si>
  <si>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</si>
  <si>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</si>
  <si>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</si>
  <si>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</si>
  <si>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</si>
  <si>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</si>
  <si>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</si>
  <si>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</si>
  <si>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</si>
  <si>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</si>
  <si>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</si>
  <si>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</si>
  <si>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</si>
  <si>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</si>
  <si>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</si>
  <si>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</si>
  <si>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</si>
  <si>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</si>
  <si>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</si>
  <si>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</si>
  <si>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</si>
  <si>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</si>
  <si>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</si>
  <si>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</si>
  <si>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</si>
  <si>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</si>
  <si>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</si>
  <si>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</si>
  <si>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</si>
  <si>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</si>
  <si>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</si>
  <si>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</si>
  <si>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</si>
  <si>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</si>
  <si>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</si>
  <si>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</si>
  <si>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</si>
  <si>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</si>
  <si>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</si>
  <si>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</si>
  <si>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</si>
  <si>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</si>
  <si>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</si>
  <si>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</si>
  <si>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</si>
  <si>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</si>
  <si>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</si>
  <si>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</si>
  <si>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</si>
  <si>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</si>
  <si>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</si>
  <si>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</si>
  <si>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</si>
  <si>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</si>
  <si>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</si>
  <si>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</si>
  <si>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</si>
  <si>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</si>
  <si>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</si>
  <si>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</si>
  <si>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</si>
  <si>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</si>
  <si>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</si>
  <si>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</si>
  <si>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</si>
  <si>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</si>
  <si>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</si>
  <si>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</si>
  <si>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</si>
  <si>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</si>
  <si>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</si>
  <si>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</si>
  <si>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</si>
  <si>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</si>
  <si>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</si>
  <si>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</si>
  <si>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</si>
  <si>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</si>
  <si>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</si>
  <si>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</si>
  <si>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</si>
  <si>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</si>
  <si>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</si>
  <si>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</si>
  <si>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</si>
  <si>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</si>
  <si>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</si>
  <si>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</si>
  <si>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</si>
  <si>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</si>
  <si>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</si>
  <si>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</si>
  <si>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</si>
  <si>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</si>
  <si>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</si>
  <si>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</si>
  <si>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</si>
  <si>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</si>
  <si>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</si>
  <si>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</si>
  <si>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</si>
  <si>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</si>
  <si>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</si>
  <si>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</si>
  <si>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</si>
  <si>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</si>
  <si>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</si>
  <si>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</si>
  <si>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</si>
  <si>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</si>
  <si>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</si>
  <si>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</si>
  <si>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</si>
  <si>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</si>
  <si>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</si>
  <si>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</si>
  <si>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</si>
  <si>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</si>
  <si>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</si>
  <si>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</si>
  <si>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</si>
  <si>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</si>
  <si>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</si>
  <si>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</si>
  <si>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</si>
  <si>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</si>
  <si>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</si>
  <si>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</si>
  <si>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</si>
  <si>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</si>
  <si>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</si>
  <si>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</si>
  <si>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</si>
  <si>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</si>
  <si>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</si>
  <si>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</si>
  <si>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</si>
  <si>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</si>
  <si>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</si>
  <si>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</si>
  <si>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</si>
  <si>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</si>
  <si>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</si>
  <si>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</si>
  <si>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</si>
  <si>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</si>
  <si>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</si>
  <si>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</si>
  <si>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</si>
  <si>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</si>
  <si>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</si>
  <si>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</si>
  <si>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</si>
  <si>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</si>
  <si>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</si>
  <si>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</si>
  <si>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</si>
  <si>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</si>
  <si>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</si>
  <si>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</si>
  <si>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</si>
  <si>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</si>
  <si>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</si>
  <si>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</si>
  <si>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</si>
  <si>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</si>
  <si>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</si>
  <si>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</si>
  <si>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</si>
  <si>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</si>
  <si>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</si>
  <si>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</si>
  <si>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</si>
  <si>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</si>
  <si>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</si>
  <si>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</si>
  <si>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</si>
  <si>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</si>
  <si>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</si>
  <si>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</si>
  <si>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</si>
  <si>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</si>
  <si>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</si>
  <si>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</si>
  <si>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</si>
  <si>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</si>
  <si>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</si>
  <si>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</si>
  <si>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</si>
  <si>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</si>
  <si>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</si>
  <si>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</si>
  <si>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</si>
  <si>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</si>
  <si>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</si>
  <si>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</si>
  <si>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</si>
  <si>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</si>
  <si>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</si>
  <si>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</si>
  <si>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</si>
  <si>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</si>
  <si>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</si>
  <si>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</si>
  <si>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</si>
  <si>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</si>
  <si>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</si>
  <si>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</si>
  <si>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</si>
  <si>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</si>
  <si>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</si>
  <si>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</si>
  <si>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</si>
  <si>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</si>
  <si>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</si>
  <si>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</si>
  <si>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</si>
  <si>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</si>
  <si>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</si>
  <si>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</si>
  <si>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</si>
  <si>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</si>
  <si>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</si>
  <si>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</si>
  <si>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</si>
  <si>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</si>
  <si>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</si>
  <si>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</si>
  <si>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</si>
  <si>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</si>
  <si>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</si>
  <si>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</si>
  <si>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</si>
  <si>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</si>
  <si>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</si>
  <si>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</si>
  <si>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</si>
  <si>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</si>
  <si>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</si>
  <si>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</si>
  <si>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</si>
  <si>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</si>
  <si>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</si>
  <si>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</si>
  <si>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</si>
  <si>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</si>
  <si>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</si>
  <si>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</si>
  <si>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</si>
  <si>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</si>
  <si>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</si>
  <si>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</si>
  <si>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</si>
  <si>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</si>
  <si>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</si>
  <si>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</si>
  <si>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</si>
  <si>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</si>
  <si>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</si>
  <si>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</si>
  <si>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</si>
  <si>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</si>
  <si>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</si>
  <si>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</si>
  <si>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</si>
  <si>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</si>
  <si>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</si>
  <si>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</si>
  <si>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</si>
  <si>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</si>
  <si>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</si>
  <si>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</si>
  <si>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</si>
  <si>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</si>
  <si>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</si>
  <si>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</si>
  <si>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</si>
  <si>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</si>
  <si>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</si>
  <si>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</si>
  <si>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</si>
  <si>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</si>
  <si>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</si>
  <si>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</si>
  <si>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</si>
  <si>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</si>
  <si>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</si>
  <si>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</si>
  <si>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</si>
  <si>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</si>
  <si>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</si>
  <si>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</si>
  <si>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</si>
  <si>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</si>
  <si>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</si>
  <si>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</si>
  <si>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</si>
  <si>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</si>
  <si>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</si>
  <si>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</si>
  <si>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</si>
  <si>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</si>
  <si>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</si>
  <si>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</si>
  <si>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</si>
  <si>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</si>
  <si>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</si>
  <si>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</si>
  <si>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</si>
  <si>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</si>
  <si>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</si>
  <si>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</si>
  <si>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</si>
  <si>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</si>
  <si>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</si>
  <si>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</si>
  <si>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</si>
  <si>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</si>
  <si>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</si>
  <si>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</si>
  <si>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</si>
  <si>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</si>
  <si>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</si>
  <si>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</si>
  <si>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</si>
  <si>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</si>
  <si>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</si>
  <si>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</si>
  <si>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</si>
  <si>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</si>
  <si>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</si>
  <si>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</si>
  <si>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</si>
  <si>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</si>
  <si>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</si>
  <si>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</si>
  <si>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</si>
  <si>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</si>
  <si>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</si>
  <si>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</si>
  <si>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</si>
  <si>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</si>
  <si>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</si>
  <si>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</si>
  <si>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</si>
  <si>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</si>
  <si>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</si>
  <si>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</si>
  <si>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</si>
  <si>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</si>
  <si>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</si>
  <si>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</si>
  <si>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</si>
  <si>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</si>
  <si>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</si>
  <si>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</si>
  <si>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</si>
  <si>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</si>
  <si>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</si>
  <si>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</si>
  <si>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</si>
  <si>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</si>
  <si>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</si>
  <si>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</si>
  <si>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</si>
  <si>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</si>
  <si>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</si>
  <si>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</si>
  <si>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</si>
  <si>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</si>
  <si>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</si>
  <si>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</si>
  <si>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</si>
  <si>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</si>
  <si>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</si>
  <si>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</si>
  <si>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</si>
  <si>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</si>
  <si>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</si>
  <si>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</si>
  <si>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</si>
  <si>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</si>
  <si>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</si>
  <si>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</si>
  <si>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</si>
  <si>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</si>
  <si>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</si>
  <si>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</si>
  <si>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</si>
  <si>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</si>
  <si>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</si>
  <si>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</si>
  <si>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</si>
  <si>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</si>
  <si>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</si>
  <si>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</si>
  <si>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</si>
  <si>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</si>
  <si>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</si>
  <si>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</si>
  <si>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</si>
  <si>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</si>
  <si>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</si>
  <si>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</si>
  <si>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</si>
  <si>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</si>
  <si>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</si>
  <si>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</si>
  <si>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</si>
  <si>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</si>
  <si>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</si>
  <si>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</si>
  <si>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</si>
  <si>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</si>
  <si>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</si>
  <si>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</si>
  <si>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</si>
  <si>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</si>
  <si>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</si>
  <si>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</si>
  <si>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</si>
  <si>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</si>
  <si>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</si>
  <si>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</si>
  <si>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</si>
  <si>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</si>
  <si>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</si>
  <si>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</si>
  <si>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</si>
  <si>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</si>
  <si>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</si>
  <si>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</si>
  <si>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</si>
  <si>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</si>
  <si>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</si>
  <si>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</si>
  <si>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</si>
  <si>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</si>
  <si>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</si>
  <si>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</si>
  <si>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</si>
  <si>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</si>
  <si>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</si>
  <si>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</si>
  <si>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</si>
  <si>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</si>
  <si>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</si>
  <si>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</si>
  <si>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</si>
  <si>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</si>
  <si>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</si>
  <si>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</si>
  <si>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</si>
  <si>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</si>
  <si>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</si>
  <si>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</si>
  <si>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</si>
  <si>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</si>
  <si>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</si>
  <si>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</si>
  <si>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</si>
  <si>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</si>
  <si>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</si>
  <si>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</si>
  <si>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</si>
  <si>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</si>
  <si>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</si>
  <si>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</si>
  <si>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</si>
  <si>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</si>
  <si>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</si>
  <si>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</si>
  <si>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</si>
  <si>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</si>
  <si>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</si>
  <si>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</si>
  <si>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</si>
  <si>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</si>
  <si>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</si>
  <si>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</si>
  <si>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</si>
  <si>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</si>
  <si>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</si>
  <si>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</si>
  <si>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</si>
  <si>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</si>
  <si>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</si>
  <si>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</si>
  <si>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</si>
  <si>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</si>
  <si>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</si>
  <si>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</si>
  <si>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</si>
  <si>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</si>
  <si>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</si>
  <si>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</si>
  <si>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</si>
  <si>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</si>
  <si>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</si>
  <si>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</si>
  <si>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</si>
  <si>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</si>
  <si>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</si>
  <si>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</si>
  <si>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</si>
  <si>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</si>
  <si>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</si>
  <si>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</si>
  <si>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</si>
  <si>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</si>
  <si>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</si>
  <si>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</si>
  <si>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</si>
  <si>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</si>
  <si>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</si>
  <si>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</si>
  <si>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</si>
  <si>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</si>
  <si>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</si>
  <si>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</si>
  <si>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</si>
  <si>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</si>
  <si>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</si>
  <si>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</si>
  <si>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</si>
  <si>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</si>
  <si>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</si>
  <si>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</si>
  <si>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</si>
  <si>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</si>
  <si>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</si>
  <si>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</si>
  <si>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</si>
  <si>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</si>
  <si>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</si>
  <si>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</si>
  <si>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</si>
  <si>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</si>
  <si>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</si>
  <si>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</si>
  <si>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</si>
  <si>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</si>
  <si>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</si>
  <si>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</si>
  <si>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</si>
  <si>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</si>
  <si>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</si>
  <si>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</si>
  <si>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</si>
  <si>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</si>
  <si>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</si>
  <si>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</si>
  <si>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</si>
  <si>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</si>
  <si>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</si>
  <si>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</si>
  <si>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</si>
  <si>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</si>
  <si>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</si>
  <si>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</si>
  <si>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</si>
  <si>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</si>
  <si>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</si>
  <si>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</si>
  <si>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</si>
  <si>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</si>
  <si>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</si>
  <si>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</si>
  <si>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</si>
  <si>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</si>
  <si>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</si>
  <si>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</si>
  <si>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</si>
  <si>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</si>
  <si>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</si>
  <si>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</si>
  <si>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</si>
  <si>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</si>
  <si>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</si>
  <si>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</si>
  <si>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</si>
  <si>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</si>
  <si>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</si>
  <si>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</si>
  <si>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</si>
  <si>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</si>
  <si>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</si>
  <si>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</si>
  <si>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</si>
  <si>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</si>
  <si>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</si>
  <si>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</si>
  <si>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</si>
  <si>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</si>
  <si>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</si>
  <si>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</si>
  <si>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</si>
  <si>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</si>
  <si>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</si>
  <si>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</si>
  <si>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</si>
  <si>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</si>
  <si>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</si>
  <si>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</si>
  <si>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</si>
  <si>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</si>
  <si>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</si>
  <si>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</si>
  <si>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</si>
  <si>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</si>
  <si>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</si>
  <si>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</si>
  <si>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</si>
  <si>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</si>
  <si>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</si>
  <si>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</si>
  <si>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</si>
  <si>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</si>
  <si>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</si>
  <si>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</si>
  <si>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</si>
  <si>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</si>
  <si>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</si>
  <si>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</si>
  <si>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</si>
  <si>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</si>
  <si>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</si>
  <si>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</si>
  <si>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</si>
  <si>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</si>
  <si>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</si>
  <si>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</si>
  <si>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</si>
  <si>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</si>
  <si>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</si>
  <si>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</si>
  <si>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</si>
  <si>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</si>
  <si>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</si>
  <si>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</si>
  <si>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</si>
  <si>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</si>
  <si>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</si>
  <si>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</si>
  <si>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</si>
  <si>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</si>
  <si>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</si>
  <si>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</si>
  <si>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</si>
  <si>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</si>
  <si>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</si>
  <si>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</si>
  <si>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</si>
  <si>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</si>
  <si>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</si>
  <si>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</si>
  <si>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</si>
  <si>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</si>
  <si>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</si>
  <si>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</si>
  <si>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</si>
  <si>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</si>
  <si>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</si>
  <si>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</si>
  <si>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</si>
  <si>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</si>
  <si>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</si>
  <si>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</si>
  <si>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</si>
  <si>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</si>
  <si>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</si>
  <si>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</si>
  <si>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</si>
  <si>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</si>
  <si>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</si>
  <si>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</si>
  <si>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</si>
  <si>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</si>
  <si>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</si>
  <si>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</si>
  <si>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</si>
  <si>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</si>
  <si>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</si>
  <si>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</si>
  <si>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</si>
  <si>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</si>
  <si>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</si>
  <si>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</si>
  <si>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</si>
  <si>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</si>
  <si>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</si>
  <si>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</si>
  <si>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</si>
  <si>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</si>
  <si>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</si>
  <si>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</si>
  <si>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</si>
  <si>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</si>
  <si>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</si>
  <si>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</si>
  <si>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</si>
  <si>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</si>
  <si>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</si>
  <si>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</si>
  <si>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</si>
  <si>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</si>
  <si>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</si>
  <si>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</si>
  <si>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</si>
  <si>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</si>
  <si>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</si>
  <si>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</si>
  <si>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</si>
  <si>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</si>
  <si>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</si>
  <si>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</si>
  <si>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</si>
  <si>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</si>
  <si>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</si>
  <si>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</si>
  <si>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</si>
  <si>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</si>
  <si>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</si>
  <si>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</si>
  <si>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</si>
  <si>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</si>
  <si>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</si>
  <si>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</si>
  <si>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</si>
  <si>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</si>
  <si>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</si>
  <si>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</si>
  <si>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</si>
  <si>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</si>
  <si>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</si>
  <si>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</si>
  <si>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</si>
  <si>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</si>
  <si>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</si>
  <si>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</si>
  <si>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</si>
  <si>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</si>
  <si>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</si>
  <si>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</si>
  <si>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</si>
  <si>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</si>
  <si>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</si>
  <si>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</si>
  <si>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</si>
  <si>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</si>
  <si>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</si>
  <si>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</si>
  <si>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</si>
  <si>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</si>
  <si>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</si>
  <si>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</si>
  <si>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</si>
  <si>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</si>
  <si>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</si>
  <si>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</si>
  <si>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</si>
  <si>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</si>
  <si>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</si>
  <si>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</si>
  <si>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</si>
  <si>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</si>
  <si>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</si>
  <si>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</si>
  <si>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</si>
  <si>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</si>
  <si>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</si>
  <si>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</si>
  <si>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</si>
  <si>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</si>
  <si>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</si>
  <si>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</si>
  <si>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</si>
  <si>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</si>
  <si>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</si>
  <si>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</si>
  <si>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</si>
  <si>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</si>
  <si>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</si>
  <si>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</si>
  <si>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</si>
  <si>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</si>
  <si>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</si>
  <si>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</si>
  <si>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</si>
  <si>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</si>
  <si>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</si>
  <si>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</si>
  <si>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</si>
  <si>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</si>
  <si>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</si>
  <si>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</si>
  <si>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</si>
  <si>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</si>
  <si>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</si>
  <si>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</si>
  <si>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</si>
  <si>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</si>
  <si>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</si>
  <si>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</si>
  <si>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</si>
  <si>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</si>
  <si>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</si>
  <si>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</si>
  <si>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</si>
  <si>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</si>
  <si>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</si>
  <si>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</si>
  <si>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</si>
  <si>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</si>
  <si>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</si>
  <si>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</si>
  <si>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</si>
  <si>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</si>
  <si>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</si>
  <si>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</si>
  <si>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</si>
  <si>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</si>
  <si>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</si>
  <si>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</si>
  <si>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</si>
  <si>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</si>
  <si>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</si>
  <si>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</si>
  <si>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</si>
  <si>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</si>
  <si>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</si>
  <si>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</si>
  <si>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</si>
  <si>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</si>
  <si>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</si>
  <si>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</si>
  <si>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</si>
  <si>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</si>
  <si>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</si>
  <si>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</si>
  <si>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</si>
  <si>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</si>
  <si>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</si>
  <si>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</si>
  <si>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</si>
  <si>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</si>
  <si>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</si>
  <si>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</si>
  <si>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</si>
  <si>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</si>
  <si>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</si>
  <si>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</si>
  <si>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</si>
  <si>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</si>
  <si>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</si>
  <si>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</si>
  <si>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</si>
  <si>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</si>
  <si>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</si>
  <si>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</si>
  <si>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</si>
  <si>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</si>
  <si>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</si>
  <si>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</si>
  <si>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</si>
  <si>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</si>
  <si>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</si>
  <si>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</si>
  <si>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</si>
  <si>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</si>
  <si>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</si>
  <si>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</si>
  <si>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</si>
  <si>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</si>
  <si>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</si>
  <si>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</si>
  <si>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</si>
  <si>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</si>
  <si>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</si>
  <si>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</si>
  <si>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</si>
  <si>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</si>
  <si>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</si>
  <si>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</si>
  <si>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</si>
  <si>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</si>
  <si>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</si>
  <si>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</si>
  <si>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</si>
  <si>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</si>
  <si>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</si>
  <si>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</si>
  <si>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</si>
  <si>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</si>
  <si>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</si>
  <si>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</si>
  <si>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</si>
  <si>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</si>
  <si>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</si>
  <si>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</si>
  <si>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</si>
  <si>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</si>
  <si>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</si>
  <si>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</si>
  <si>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</si>
  <si>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</si>
  <si>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</si>
  <si>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</si>
  <si>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</si>
  <si>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</si>
  <si>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</si>
  <si>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</si>
  <si>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</si>
  <si>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</si>
  <si>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</si>
  <si>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</si>
  <si>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</si>
  <si>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</si>
  <si>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</si>
  <si>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</si>
  <si>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</si>
  <si>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</si>
  <si>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</si>
  <si>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</si>
  <si>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</si>
  <si>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</si>
  <si>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</si>
  <si>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</si>
  <si>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</si>
  <si>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</si>
  <si>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</si>
  <si>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</si>
  <si>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</si>
  <si>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</si>
  <si>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</si>
  <si>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</si>
  <si>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</si>
  <si>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</si>
  <si>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</si>
  <si>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</si>
  <si>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</si>
  <si>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</si>
  <si>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</si>
  <si>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</si>
  <si>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</si>
  <si>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</si>
  <si>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</si>
  <si>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</si>
  <si>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</si>
  <si>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</si>
  <si>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</si>
  <si>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</si>
  <si>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</si>
  <si>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</si>
  <si>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</si>
  <si>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</si>
  <si>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</si>
  <si>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</si>
  <si>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</si>
  <si>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</si>
  <si>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</si>
  <si>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</si>
  <si>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</si>
  <si>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</si>
  <si>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</si>
  <si>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</si>
  <si>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</si>
  <si>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</si>
  <si>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</si>
  <si>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</si>
  <si>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</si>
  <si>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</si>
  <si>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</si>
  <si>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</si>
  <si>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</si>
  <si>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</si>
  <si>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</si>
  <si>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</si>
  <si>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</si>
  <si>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</si>
  <si>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</si>
  <si>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</si>
  <si>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</si>
  <si>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</si>
  <si>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</si>
  <si>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</si>
  <si>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</si>
  <si>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</si>
  <si>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</si>
  <si>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</si>
  <si>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</si>
  <si>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</si>
  <si>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</si>
  <si>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</si>
  <si>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</si>
  <si>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</si>
  <si>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</si>
  <si>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</si>
  <si>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</si>
  <si>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</si>
  <si>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</si>
  <si>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</si>
  <si>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</si>
  <si>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</si>
  <si>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</si>
  <si>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</si>
  <si>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</si>
  <si>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</si>
  <si>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</si>
  <si>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</si>
  <si>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</si>
  <si>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</si>
  <si>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</si>
  <si>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</si>
  <si>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</si>
  <si>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</si>
  <si>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</si>
  <si>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</si>
  <si>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</si>
  <si>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</si>
  <si>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</si>
  <si>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</si>
  <si>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</si>
  <si>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</si>
  <si>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</si>
  <si>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</si>
  <si>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</si>
  <si>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</si>
  <si>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</si>
  <si>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</si>
  <si>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</si>
  <si>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</si>
  <si>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</si>
  <si>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</si>
  <si>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</si>
  <si>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</si>
  <si>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</si>
  <si>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</si>
  <si>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</si>
  <si>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</si>
  <si>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</si>
  <si>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</si>
  <si>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</si>
  <si>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</si>
  <si>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</si>
  <si>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</si>
  <si>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</si>
  <si>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</si>
  <si>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</si>
  <si>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</si>
  <si>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</si>
  <si>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</si>
  <si>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</si>
  <si>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</si>
  <si>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</si>
  <si>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</si>
  <si>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</si>
  <si>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</si>
  <si>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</si>
  <si>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</si>
  <si>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</si>
  <si>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</si>
  <si>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</si>
  <si>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</si>
  <si>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</si>
  <si>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</si>
  <si>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</si>
  <si>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</si>
  <si>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</si>
  <si>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</si>
  <si>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</si>
  <si>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</si>
  <si>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</si>
  <si>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</si>
  <si>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</si>
  <si>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</si>
  <si>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</si>
  <si>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</si>
  <si>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</si>
  <si>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</si>
  <si>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</si>
  <si>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</si>
  <si>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</si>
  <si>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</si>
  <si>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</si>
  <si>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</si>
  <si>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</si>
  <si>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</si>
  <si>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</si>
  <si>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</si>
  <si>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</si>
  <si>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</si>
  <si>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</si>
  <si>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</si>
  <si>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</si>
  <si>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</si>
  <si>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</si>
  <si>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</si>
  <si>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</si>
  <si>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</si>
  <si>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</si>
  <si>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</si>
  <si>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</si>
  <si>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</si>
  <si>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</si>
  <si>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</si>
  <si>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</si>
  <si>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</si>
  <si>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</si>
  <si>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</si>
  <si>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</si>
  <si>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</si>
  <si>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</si>
  <si>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</si>
  <si>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</si>
  <si>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</si>
  <si>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</si>
  <si>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</si>
  <si>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</si>
  <si>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</si>
  <si>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</si>
  <si>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</si>
  <si>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</si>
  <si>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</si>
  <si>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</si>
  <si>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</si>
  <si>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</si>
  <si>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</si>
  <si>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</si>
  <si>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</si>
  <si>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</si>
  <si>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</si>
  <si>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</si>
  <si>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</si>
  <si>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</si>
  <si>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</si>
  <si>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</si>
  <si>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</si>
  <si>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</si>
  <si>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</si>
  <si>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</si>
  <si>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</si>
  <si>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</si>
  <si>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</si>
  <si>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</si>
  <si>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</si>
  <si>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</si>
  <si>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</si>
  <si>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</si>
  <si>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</si>
  <si>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</si>
  <si>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</si>
  <si>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</si>
  <si>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</si>
  <si>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</si>
  <si>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</si>
  <si>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</si>
  <si>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</si>
  <si>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</si>
  <si>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</si>
  <si>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</si>
  <si>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</si>
  <si>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</si>
  <si>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</si>
  <si>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</si>
  <si>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</si>
  <si>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</si>
  <si>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</si>
  <si>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</si>
  <si>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</si>
  <si>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</si>
  <si>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</si>
  <si>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</si>
  <si>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</si>
  <si>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</si>
  <si>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</si>
  <si>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</si>
  <si>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</si>
  <si>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</si>
  <si>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</si>
  <si>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</si>
  <si>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</si>
  <si>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</si>
  <si>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</si>
  <si>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</si>
  <si>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</si>
  <si>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</si>
  <si>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</si>
  <si>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</si>
  <si>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</si>
  <si>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</si>
  <si>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</si>
  <si>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</si>
  <si>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</si>
  <si>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</si>
  <si>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</si>
  <si>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</si>
  <si>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</si>
  <si>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</si>
  <si>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</si>
  <si>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</si>
  <si>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</si>
  <si>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</si>
  <si>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</si>
  <si>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</si>
  <si>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</si>
  <si>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</si>
  <si>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</si>
  <si>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</si>
  <si>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</si>
  <si>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</si>
  <si>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</si>
  <si>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</si>
  <si>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</si>
  <si>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</si>
  <si>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</si>
  <si>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</si>
  <si>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</si>
  <si>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</si>
  <si>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</si>
  <si>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</si>
  <si>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</si>
  <si>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</si>
  <si>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</si>
  <si>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</si>
  <si>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</si>
  <si>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</si>
  <si>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</si>
  <si>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</si>
  <si>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</si>
  <si>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</si>
  <si>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</si>
  <si>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</si>
  <si>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</si>
  <si>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</si>
  <si>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</si>
  <si>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</si>
  <si>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</si>
  <si>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</si>
  <si>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</si>
  <si>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</si>
  <si>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</si>
  <si>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</si>
  <si>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</si>
  <si>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</si>
  <si>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</si>
  <si>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</si>
  <si>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</si>
  <si>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</si>
  <si>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</si>
  <si>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</si>
  <si>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</si>
  <si>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</si>
  <si>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</si>
  <si>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</si>
  <si>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</si>
  <si>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</si>
  <si>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</si>
  <si>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</si>
  <si>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</si>
  <si>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</si>
  <si>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</si>
  <si>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</si>
  <si>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</si>
  <si>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</si>
  <si>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</si>
  <si>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</si>
  <si>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</si>
  <si>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</si>
  <si>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</si>
  <si>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</si>
  <si>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</si>
  <si>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</si>
  <si>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</si>
  <si>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</si>
  <si>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</si>
  <si>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</si>
  <si>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</si>
  <si>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</si>
  <si>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</si>
  <si>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</si>
  <si>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</si>
  <si>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</si>
  <si>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</si>
  <si>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</si>
  <si>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</si>
  <si>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</si>
  <si>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</si>
  <si>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</si>
  <si>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</si>
  <si>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</si>
  <si>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</si>
  <si>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</si>
  <si>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</si>
  <si>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</si>
  <si>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</si>
  <si>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</si>
  <si>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</si>
  <si>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</si>
  <si>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</si>
  <si>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</si>
  <si>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</si>
  <si>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</si>
  <si>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</si>
  <si>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</si>
  <si>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</si>
  <si>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</si>
  <si>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</si>
  <si>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</si>
  <si>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</si>
  <si>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</si>
  <si>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</si>
  <si>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</si>
  <si>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</si>
  <si>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</si>
  <si>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</si>
  <si>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</si>
  <si>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</si>
  <si>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</si>
  <si>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</si>
  <si>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</si>
  <si>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</si>
  <si>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</si>
  <si>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</si>
  <si>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</si>
  <si>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</si>
  <si>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</si>
  <si>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</si>
  <si>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</si>
  <si>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</si>
  <si>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</si>
  <si>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</si>
  <si>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</si>
  <si>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</si>
  <si>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</si>
  <si>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</si>
  <si>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</si>
  <si>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</si>
  <si>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</si>
  <si>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</si>
  <si>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</si>
  <si>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</si>
  <si>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</si>
  <si>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</si>
  <si>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</si>
  <si>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</si>
  <si>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</si>
  <si>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</si>
  <si>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</si>
  <si>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</si>
  <si>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</si>
  <si>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</si>
  <si>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</si>
  <si>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</si>
  <si>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</si>
  <si>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</si>
  <si>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</si>
  <si>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</si>
  <si>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</si>
  <si>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</si>
  <si>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</si>
  <si>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</si>
  <si>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</si>
  <si>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</si>
  <si>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</si>
  <si>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</si>
  <si>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</si>
  <si>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</si>
  <si>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</si>
  <si>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</si>
  <si>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</si>
  <si>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</si>
  <si>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</si>
  <si>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</si>
  <si>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</si>
  <si>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</si>
  <si>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</si>
  <si>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</si>
  <si>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</si>
  <si>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</si>
  <si>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</si>
  <si>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</si>
  <si>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</si>
  <si>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</si>
  <si>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</si>
  <si>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</si>
  <si>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</si>
  <si>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</si>
  <si>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</si>
  <si>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</si>
  <si>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</si>
  <si>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</si>
  <si>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</si>
  <si>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</si>
  <si>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</si>
  <si>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</si>
  <si>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</si>
  <si>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</si>
  <si>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</si>
  <si>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</si>
  <si>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</si>
  <si>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</si>
  <si>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</si>
  <si>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</si>
  <si>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</si>
  <si>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</si>
  <si>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</si>
  <si>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</si>
  <si>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</si>
  <si>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</si>
  <si>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</si>
  <si>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</si>
  <si>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</si>
  <si>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</si>
  <si>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</si>
  <si>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</si>
  <si>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</si>
  <si>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</si>
  <si>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</si>
  <si>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</si>
  <si>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</si>
  <si>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</si>
  <si>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</si>
  <si>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</si>
  <si>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</si>
  <si>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</si>
  <si>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</si>
  <si>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</si>
  <si>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</si>
  <si>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</si>
  <si>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</si>
  <si>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</si>
  <si>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</si>
  <si>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</si>
  <si>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</si>
  <si>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</si>
  <si>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</si>
  <si>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</si>
  <si>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</si>
  <si>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</si>
  <si>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</si>
  <si>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</si>
  <si>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</si>
  <si>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</si>
  <si>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</si>
  <si>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</si>
  <si>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</si>
  <si>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</si>
  <si>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</si>
  <si>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</si>
  <si>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</si>
  <si>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</si>
  <si>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</si>
  <si>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</si>
  <si>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</si>
  <si>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</si>
  <si>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</si>
  <si>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</si>
  <si>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</si>
  <si>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</si>
  <si>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</si>
  <si>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</si>
  <si>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</si>
  <si>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</si>
  <si>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</si>
  <si>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</si>
  <si>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</si>
  <si>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</si>
  <si>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</si>
  <si>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</si>
  <si>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</si>
  <si>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</si>
  <si>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</si>
  <si>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</si>
  <si>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</si>
  <si>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</si>
  <si>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</si>
  <si>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</si>
  <si>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</si>
  <si>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</si>
  <si>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</si>
  <si>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</si>
  <si>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</si>
  <si>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</si>
  <si>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</si>
  <si>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</si>
  <si>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</si>
  <si>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</si>
  <si>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</si>
  <si>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</si>
  <si>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</si>
  <si>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</si>
  <si>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</si>
  <si>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</si>
  <si>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</si>
  <si>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</si>
  <si>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</si>
  <si>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</si>
  <si>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</si>
  <si>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</si>
  <si>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</si>
  <si>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</si>
  <si>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</si>
  <si>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</si>
  <si>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</si>
  <si>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</si>
  <si>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</si>
  <si>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</si>
  <si>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</si>
  <si>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</si>
  <si>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</si>
  <si>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</si>
  <si>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</si>
  <si>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</si>
  <si>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</si>
  <si>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</si>
  <si>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</si>
  <si>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</si>
  <si>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</si>
  <si>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</si>
  <si>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</si>
  <si>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</si>
  <si>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</si>
  <si>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</si>
  <si>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</si>
  <si>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</si>
  <si>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</si>
  <si>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</si>
  <si>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</si>
  <si>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</si>
  <si>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</si>
  <si>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</si>
  <si>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</si>
  <si>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</si>
  <si>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</si>
  <si>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</si>
  <si>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</si>
  <si>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</si>
  <si>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</si>
  <si>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</si>
  <si>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</si>
  <si>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</si>
  <si>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</si>
  <si>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</si>
  <si>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</si>
  <si>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</si>
  <si>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</si>
  <si>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</si>
  <si>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</si>
  <si>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</si>
  <si>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</si>
  <si>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</si>
  <si>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</si>
  <si>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</si>
  <si>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</si>
  <si>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</si>
  <si>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</si>
  <si>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</si>
  <si>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</si>
  <si>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</si>
  <si>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</si>
  <si>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</si>
  <si>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</si>
  <si>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</si>
  <si>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</si>
  <si>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</si>
  <si>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</si>
  <si>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</si>
  <si>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</si>
  <si>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</si>
  <si>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</si>
  <si>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</si>
  <si>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</si>
  <si>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</si>
  <si>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</si>
  <si>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</si>
  <si>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</si>
  <si>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</si>
  <si>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</si>
  <si>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</si>
  <si>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</si>
  <si>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</si>
  <si>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</si>
  <si>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</si>
  <si>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</si>
  <si>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</si>
  <si>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</si>
  <si>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</si>
  <si>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</si>
  <si>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</si>
  <si>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</si>
  <si>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</si>
  <si>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</si>
  <si>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</si>
  <si>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</si>
  <si>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</si>
  <si>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</si>
  <si>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</si>
  <si>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</si>
  <si>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</si>
  <si>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</si>
  <si>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</si>
  <si>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</si>
  <si>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</si>
  <si>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</si>
  <si>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</si>
  <si>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</si>
  <si>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</si>
  <si>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</si>
  <si>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</si>
  <si>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</si>
  <si>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</si>
  <si>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</si>
  <si>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</si>
  <si>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</si>
  <si>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</si>
  <si>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</si>
  <si>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</si>
  <si>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</si>
  <si>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</si>
  <si>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</si>
  <si>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</si>
  <si>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</si>
  <si>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</si>
  <si>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</si>
  <si>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</si>
  <si>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</si>
  <si>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</si>
  <si>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</si>
  <si>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</si>
  <si>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</si>
  <si>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</si>
  <si>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</si>
  <si>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</si>
  <si>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</si>
  <si>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</si>
  <si>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</si>
  <si>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</si>
  <si>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</si>
  <si>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</si>
  <si>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</si>
  <si>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</si>
  <si>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</si>
  <si>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</si>
  <si>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</si>
  <si>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</si>
  <si>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</si>
  <si>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</si>
  <si>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</si>
  <si>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</si>
  <si>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</si>
  <si>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</si>
  <si>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</si>
  <si>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</si>
  <si>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</si>
  <si>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</si>
  <si>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</si>
  <si>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</si>
  <si>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</si>
  <si>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</si>
  <si>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</si>
  <si>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</si>
  <si>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</si>
  <si>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</si>
  <si>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</si>
  <si>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</si>
  <si>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</si>
  <si>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</si>
  <si>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</si>
  <si>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</si>
  <si>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</si>
  <si>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</si>
  <si>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</si>
  <si>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</si>
  <si>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</si>
  <si>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</si>
  <si>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</si>
  <si>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</si>
  <si>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</si>
  <si>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</si>
  <si>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</si>
  <si>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</si>
  <si>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</si>
  <si>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</si>
  <si>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</si>
  <si>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</si>
  <si>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</si>
  <si>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</si>
  <si>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</si>
  <si>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</si>
  <si>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</si>
  <si>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</si>
  <si>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</si>
  <si>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</si>
  <si>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</si>
  <si>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</si>
  <si>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</si>
  <si>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</si>
  <si>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</si>
  <si>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</si>
  <si>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</si>
  <si>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</si>
  <si>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</si>
  <si>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</si>
  <si>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</si>
  <si>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</si>
  <si>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</si>
  <si>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</si>
  <si>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</si>
  <si>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</si>
  <si>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</si>
  <si>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</si>
  <si>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</si>
  <si>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</si>
  <si>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</si>
  <si>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</si>
  <si>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</si>
  <si>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</si>
  <si>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</si>
  <si>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</si>
  <si>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</si>
  <si>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</si>
  <si>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</si>
  <si>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</si>
  <si>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</si>
  <si>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</si>
  <si>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</si>
  <si>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</si>
  <si>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</si>
  <si>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</si>
  <si>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</si>
  <si>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</si>
  <si>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</si>
  <si>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</si>
  <si>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</si>
  <si>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</si>
  <si>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</si>
  <si>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</si>
  <si>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</si>
  <si>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</si>
  <si>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</si>
  <si>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</si>
  <si>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</si>
  <si>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</si>
  <si>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</si>
  <si>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</si>
  <si>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</si>
  <si>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</si>
  <si>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</si>
  <si>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</si>
  <si>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</si>
  <si>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</si>
  <si>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</si>
  <si>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</si>
  <si>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</si>
  <si>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</si>
  <si>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</si>
  <si>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</si>
  <si>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</si>
  <si>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</si>
  <si>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</si>
  <si>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</si>
  <si>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</si>
  <si>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</si>
  <si>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</si>
  <si>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</si>
  <si>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</si>
  <si>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</si>
  <si>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</si>
  <si>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</si>
  <si>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</si>
  <si>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</si>
  <si>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</si>
  <si>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</si>
  <si>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</si>
  <si>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</si>
  <si>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</si>
  <si>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</si>
  <si>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</si>
  <si>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</si>
  <si>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</si>
  <si>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</si>
  <si>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</si>
  <si>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</si>
  <si>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</si>
  <si>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</si>
  <si>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</si>
  <si>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</si>
  <si>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</si>
  <si>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</si>
  <si>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</si>
  <si>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</si>
  <si>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</si>
  <si>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</si>
  <si>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</si>
  <si>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</si>
  <si>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</si>
  <si>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</si>
  <si>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</si>
  <si>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</si>
  <si>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</si>
  <si>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</si>
  <si>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</si>
  <si>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</si>
  <si>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</si>
  <si>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</si>
  <si>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</si>
  <si>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</si>
  <si>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</si>
  <si>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</si>
  <si>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</si>
  <si>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</si>
  <si>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</si>
  <si>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</si>
  <si>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</si>
  <si>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</si>
  <si>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</si>
  <si>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</si>
  <si>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</si>
  <si>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</si>
  <si>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</si>
  <si>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</si>
  <si>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</si>
  <si>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</si>
  <si>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</si>
  <si>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</si>
  <si>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</si>
  <si>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</si>
  <si>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</si>
  <si>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</si>
  <si>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</si>
  <si>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</si>
  <si>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</si>
  <si>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</si>
  <si>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</si>
  <si>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</si>
  <si>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</si>
  <si>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</si>
  <si>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</si>
  <si>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</si>
  <si>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</si>
  <si>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</si>
  <si>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</si>
  <si>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</si>
  <si>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</si>
  <si>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</si>
  <si>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</si>
  <si>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</si>
  <si>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</si>
  <si>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</si>
  <si>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</si>
  <si>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</si>
  <si>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</si>
  <si>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</si>
  <si>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</si>
  <si>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</si>
  <si>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</si>
  <si>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</si>
  <si>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</si>
  <si>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</si>
  <si>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</si>
  <si>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</si>
  <si>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</si>
  <si>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</si>
  <si>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</si>
  <si>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</si>
  <si>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</si>
  <si>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</si>
  <si>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</si>
  <si>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</si>
  <si>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</si>
  <si>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</si>
  <si>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</si>
  <si>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</si>
  <si>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</si>
  <si>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</si>
  <si>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</si>
  <si>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</si>
  <si>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</si>
  <si>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</si>
  <si>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</si>
  <si>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</si>
  <si>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</si>
  <si>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</si>
  <si>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</si>
  <si>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</si>
  <si>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</si>
  <si>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</si>
  <si>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</si>
  <si>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</si>
  <si>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</si>
  <si>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</si>
  <si>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</si>
  <si>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</si>
  <si>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</si>
  <si>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</si>
  <si>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</si>
  <si>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</si>
  <si>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</si>
  <si>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</si>
  <si>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</si>
  <si>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</si>
  <si>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</si>
  <si>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</si>
  <si>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</si>
  <si>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</si>
  <si>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</si>
  <si>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</si>
  <si>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</si>
  <si>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</si>
  <si>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</si>
  <si>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</si>
  <si>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</si>
  <si>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</si>
  <si>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</si>
  <si>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</si>
  <si>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</si>
  <si>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</si>
  <si>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</si>
  <si>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</si>
  <si>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</si>
  <si>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</si>
  <si>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</si>
  <si>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</si>
  <si>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</si>
  <si>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</si>
  <si>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</si>
  <si>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</si>
  <si>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</si>
  <si>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</si>
  <si>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</si>
  <si>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</si>
  <si>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</si>
  <si>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</si>
  <si>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</si>
  <si>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</si>
  <si>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</si>
  <si>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</si>
  <si>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</si>
  <si>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</si>
  <si>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</si>
  <si>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</si>
  <si>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</si>
  <si>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</si>
  <si>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</si>
  <si>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</si>
  <si>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</si>
  <si>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</si>
  <si>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</si>
  <si>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</si>
  <si>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</si>
  <si>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</si>
  <si>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</si>
  <si>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</si>
  <si>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</si>
  <si>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</si>
  <si>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</si>
  <si>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</si>
  <si>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</si>
  <si>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</si>
  <si>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</si>
  <si>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</si>
  <si>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</si>
  <si>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</si>
  <si>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</si>
  <si>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</si>
  <si>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</si>
  <si>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</si>
  <si>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</si>
  <si>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</si>
  <si>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</si>
  <si>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</si>
  <si>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</si>
  <si>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</si>
  <si>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</si>
  <si>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</si>
  <si>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</si>
  <si>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</si>
  <si>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</si>
  <si>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</si>
  <si>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</si>
  <si>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</si>
  <si>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</si>
  <si>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</si>
  <si>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</si>
  <si>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</si>
  <si>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</si>
  <si>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</si>
  <si>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</si>
  <si>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</si>
  <si>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</si>
  <si>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</si>
  <si>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</si>
  <si>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</si>
  <si>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</si>
  <si>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</si>
  <si>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</si>
  <si>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</si>
  <si>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</si>
  <si>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</si>
  <si>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</si>
  <si>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</si>
  <si>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</si>
  <si>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</si>
  <si>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</si>
  <si>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</si>
  <si>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</si>
  <si>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</si>
  <si>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</si>
  <si>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</si>
  <si>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</si>
  <si>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</si>
  <si>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</si>
  <si>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</si>
  <si>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</si>
  <si>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</si>
  <si>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</si>
  <si>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</si>
  <si>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</si>
  <si>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</si>
  <si>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</si>
  <si>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</si>
  <si>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</si>
  <si>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</si>
  <si>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</si>
  <si>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</si>
  <si>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</si>
  <si>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</si>
  <si>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</si>
  <si>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</si>
  <si>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</si>
  <si>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</si>
  <si>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</si>
  <si>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</si>
  <si>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</si>
  <si>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</si>
  <si>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</si>
  <si>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</si>
  <si>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</si>
  <si>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</si>
  <si>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</si>
  <si>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</si>
  <si>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</si>
  <si>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</si>
  <si>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</si>
  <si>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</si>
  <si>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</si>
  <si>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</si>
  <si>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</si>
  <si>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</si>
  <si>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</si>
  <si>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</si>
  <si>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</si>
  <si>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</si>
  <si>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</si>
  <si>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</si>
  <si>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</si>
  <si>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</si>
  <si>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</si>
  <si>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</si>
  <si>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</si>
  <si>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</si>
  <si>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</si>
  <si>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</si>
  <si>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</si>
  <si>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</si>
  <si>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</si>
  <si>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</si>
  <si>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</si>
  <si>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</si>
  <si>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</si>
  <si>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</si>
  <si>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</si>
  <si>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</si>
  <si>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</si>
  <si>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</si>
  <si>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</si>
  <si>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</si>
  <si>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</si>
  <si>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</si>
  <si>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</si>
  <si>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</si>
  <si>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</si>
  <si>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</si>
  <si>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</si>
  <si>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</si>
  <si>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</si>
  <si>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</si>
  <si>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</si>
  <si>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</si>
  <si>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</si>
  <si>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</si>
  <si>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</si>
  <si>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</si>
  <si>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</si>
  <si>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</si>
  <si>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</si>
  <si>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</si>
  <si>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</si>
  <si>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</si>
  <si>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</si>
  <si>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</si>
  <si>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</si>
  <si>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</si>
  <si>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</si>
  <si>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</si>
  <si>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</si>
  <si>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</si>
  <si>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</si>
  <si>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</si>
  <si>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</si>
  <si>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</si>
  <si>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</si>
  <si>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</si>
  <si>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</si>
  <si>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</si>
  <si>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</si>
  <si>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</si>
  <si>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</si>
  <si>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</si>
  <si>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</si>
  <si>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</si>
  <si>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</si>
  <si>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</si>
  <si>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</si>
  <si>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</si>
  <si>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</si>
  <si>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</si>
  <si>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</si>
  <si>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</si>
  <si>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</si>
  <si>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</si>
  <si>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</si>
  <si>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</si>
  <si>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</si>
  <si>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</si>
  <si>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</si>
  <si>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</si>
  <si>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</si>
  <si>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</si>
  <si>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</si>
  <si>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</si>
  <si>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</si>
  <si>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</si>
  <si>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</si>
  <si>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</si>
  <si>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</si>
  <si>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</si>
  <si>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</si>
  <si>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</si>
  <si>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</si>
  <si>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</si>
  <si>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</si>
  <si>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</si>
  <si>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</si>
  <si>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</si>
  <si>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</si>
  <si>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</si>
  <si>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</si>
  <si>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</si>
  <si>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</si>
  <si>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</si>
  <si>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</si>
  <si>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</si>
  <si>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</si>
  <si>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</si>
  <si>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</si>
  <si>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</si>
  <si>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</si>
  <si>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</si>
  <si>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</si>
  <si>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</si>
  <si>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</si>
  <si>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</si>
  <si>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</si>
  <si>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</si>
  <si>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</si>
  <si>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</si>
  <si>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</si>
  <si>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</si>
  <si>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</si>
  <si>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</si>
  <si>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</si>
  <si>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</si>
  <si>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</si>
  <si>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</si>
  <si>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</si>
  <si>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</si>
  <si>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</si>
  <si>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</si>
  <si>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</si>
  <si>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</si>
  <si>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</si>
  <si>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</si>
  <si>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</si>
  <si>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</si>
  <si>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</si>
  <si>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</si>
  <si>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</si>
  <si>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</si>
  <si>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</si>
  <si>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</si>
  <si>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</si>
  <si>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</si>
  <si>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</si>
  <si>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</si>
  <si>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</si>
  <si>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</si>
  <si>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</si>
  <si>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</si>
  <si>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</si>
  <si>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</si>
  <si>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</si>
  <si>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</si>
  <si>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</si>
  <si>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</si>
  <si>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</si>
  <si>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</si>
  <si>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</si>
  <si>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</si>
  <si>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</si>
  <si>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</si>
  <si>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</si>
  <si>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</si>
  <si>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</si>
  <si>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</si>
  <si>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</si>
  <si>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</si>
  <si>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</si>
  <si>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</si>
  <si>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</si>
  <si>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</si>
  <si>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</si>
  <si>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</si>
  <si>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</si>
  <si>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</si>
  <si>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</si>
  <si>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</si>
  <si>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</si>
  <si>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</si>
  <si>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</si>
  <si>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</si>
  <si>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</si>
  <si>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</si>
  <si>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</si>
  <si>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</si>
  <si>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</si>
  <si>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</si>
  <si>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</si>
  <si>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</si>
  <si>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</si>
  <si>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</si>
  <si>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</si>
  <si>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</si>
  <si>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</si>
  <si>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</si>
  <si>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</si>
  <si>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</si>
  <si>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</si>
  <si>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</si>
  <si>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</si>
  <si>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</si>
  <si>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</si>
  <si>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</si>
  <si>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</si>
  <si>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</si>
  <si>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</si>
  <si>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</si>
  <si>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</si>
  <si>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</si>
  <si>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</si>
  <si>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</si>
  <si>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</si>
  <si>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</si>
  <si>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</si>
  <si>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</si>
  <si>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</si>
  <si>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</si>
  <si>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</si>
  <si>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</si>
  <si>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</si>
  <si>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</si>
  <si>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</si>
  <si>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</si>
  <si>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</si>
  <si>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</si>
  <si>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</si>
  <si>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</si>
  <si>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</si>
  <si>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</si>
  <si>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</si>
  <si>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</si>
  <si>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</si>
  <si>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</si>
  <si>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</si>
  <si>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</si>
  <si>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</si>
  <si>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</si>
  <si>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</si>
  <si>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</si>
  <si>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</si>
  <si>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</si>
  <si>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</si>
  <si>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</si>
  <si>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</si>
  <si>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</si>
  <si>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</si>
  <si>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</si>
  <si>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</si>
  <si>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</si>
  <si>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</si>
  <si>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</si>
  <si>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</si>
  <si>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</si>
  <si>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</si>
  <si>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</si>
  <si>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</si>
  <si>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</si>
  <si>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</si>
  <si>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</si>
  <si>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</si>
  <si>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</si>
  <si>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</si>
  <si>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</si>
  <si>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</si>
  <si>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</si>
  <si>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</si>
  <si>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</si>
  <si>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</si>
  <si>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</si>
  <si>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</si>
  <si>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</si>
  <si>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</si>
  <si>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</si>
  <si>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</si>
  <si>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</si>
  <si>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</si>
  <si>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</si>
  <si>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</si>
  <si>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</si>
  <si>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</si>
  <si>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</si>
  <si>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</si>
  <si>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</si>
  <si>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</si>
  <si>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</si>
  <si>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</si>
  <si>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</si>
  <si>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</si>
  <si>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</si>
  <si>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</si>
  <si>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</si>
  <si>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</si>
  <si>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</si>
  <si>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</si>
  <si>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</si>
  <si>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</si>
  <si>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</si>
  <si>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</si>
  <si>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</si>
  <si>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</si>
  <si>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</si>
  <si>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</si>
  <si>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</si>
  <si>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</si>
  <si>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</si>
  <si>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</si>
  <si>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</si>
  <si>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</si>
  <si>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</si>
  <si>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</si>
  <si>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</si>
  <si>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</si>
  <si>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</si>
  <si>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</si>
  <si>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</si>
  <si>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</si>
  <si>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</si>
  <si>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</si>
  <si>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</si>
  <si>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</si>
  <si>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</si>
  <si>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</si>
  <si>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</si>
  <si>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</si>
  <si>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</si>
  <si>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</si>
  <si>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</si>
  <si>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</si>
  <si>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</si>
  <si>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</si>
  <si>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</si>
  <si>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</si>
  <si>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</si>
  <si>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</si>
  <si>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</si>
  <si>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</si>
  <si>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</si>
  <si>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</si>
  <si>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</si>
  <si>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</si>
  <si>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</si>
  <si>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</si>
  <si>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</si>
  <si>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</si>
  <si>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</si>
  <si>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</si>
  <si>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</si>
  <si>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</si>
  <si>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</si>
  <si>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</si>
  <si>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</si>
  <si>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</si>
  <si>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</si>
  <si>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</si>
  <si>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</si>
  <si>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</si>
  <si>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</si>
  <si>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</si>
  <si>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</si>
  <si>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</si>
  <si>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</si>
  <si>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</si>
  <si>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</si>
  <si>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</si>
  <si>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</si>
  <si>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</si>
  <si>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</si>
  <si>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</si>
  <si>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</si>
  <si>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</si>
  <si>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</si>
  <si>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</si>
  <si>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</si>
  <si>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</si>
  <si>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</si>
  <si>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</si>
  <si>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</si>
  <si>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</si>
  <si>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</si>
  <si>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</si>
  <si>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</si>
  <si>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</si>
  <si>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</si>
  <si>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</si>
  <si>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</si>
  <si>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</si>
  <si>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</si>
  <si>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</si>
  <si>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</si>
  <si>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</si>
  <si>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</si>
  <si>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</si>
  <si>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</si>
  <si>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</si>
  <si>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</si>
  <si>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</si>
  <si>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</si>
  <si>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</si>
  <si>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</si>
  <si>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</si>
  <si>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</si>
  <si>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</si>
  <si>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</si>
  <si>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</si>
  <si>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</si>
  <si>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</si>
  <si>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</si>
  <si>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</si>
  <si>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</si>
  <si>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</si>
  <si>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</si>
  <si>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</si>
  <si>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</si>
  <si>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</si>
  <si>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</si>
  <si>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</si>
  <si>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</si>
  <si>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</si>
  <si>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</si>
  <si>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</si>
  <si>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</si>
  <si>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</si>
  <si>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</si>
  <si>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</si>
  <si>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</si>
  <si>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</si>
  <si>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</si>
  <si>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</si>
  <si>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</si>
  <si>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</si>
  <si>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</si>
  <si>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</si>
  <si>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</si>
  <si>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</si>
  <si>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</si>
  <si>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</si>
  <si>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</si>
  <si>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</si>
  <si>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</si>
  <si>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</si>
  <si>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</si>
  <si>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</si>
  <si>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</si>
  <si>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</si>
  <si>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</si>
  <si>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</si>
  <si>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</si>
  <si>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</si>
  <si>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</si>
  <si>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</si>
  <si>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</si>
  <si>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</si>
  <si>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</si>
  <si>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</si>
  <si>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</si>
  <si>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</si>
  <si>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</si>
  <si>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</si>
  <si>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</si>
  <si>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</si>
  <si>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</si>
  <si>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</si>
  <si>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</si>
  <si>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</si>
  <si>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</si>
  <si>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</si>
  <si>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</si>
  <si>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</si>
  <si>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</si>
  <si>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</si>
  <si>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</si>
  <si>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</si>
  <si>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</si>
  <si>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</si>
  <si>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</si>
  <si>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</si>
  <si>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</si>
  <si>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</si>
  <si>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</si>
  <si>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</si>
  <si>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</si>
  <si>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</si>
  <si>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</si>
  <si>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</si>
  <si>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</si>
  <si>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</si>
  <si>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</si>
  <si>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</si>
  <si>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</si>
  <si>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</si>
  <si>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</si>
  <si>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</si>
  <si>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</si>
  <si>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</si>
  <si>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</si>
  <si>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</si>
  <si>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</si>
  <si>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</si>
  <si>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</si>
  <si>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</si>
  <si>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</si>
  <si>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</si>
  <si>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</si>
  <si>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</si>
  <si>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</si>
  <si>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</si>
  <si>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</si>
  <si>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</si>
  <si>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</si>
  <si>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</si>
  <si>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</si>
  <si>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</si>
  <si>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</si>
  <si>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</si>
  <si>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</si>
  <si>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</si>
  <si>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</si>
  <si>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</si>
  <si>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</si>
  <si>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</si>
  <si>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</si>
  <si>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</si>
  <si>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</si>
  <si>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</si>
  <si>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</si>
  <si>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</si>
  <si>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</si>
  <si>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</si>
  <si>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</si>
  <si>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</si>
  <si>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</si>
  <si>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</si>
  <si>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</si>
  <si>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</si>
  <si>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</si>
  <si>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</si>
  <si>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</si>
  <si>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</si>
  <si>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</si>
  <si>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</si>
  <si>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</si>
  <si>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</si>
  <si>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</si>
  <si>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</si>
  <si>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</si>
  <si>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</si>
  <si>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</si>
  <si>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</si>
  <si>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</si>
  <si>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</si>
  <si>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</si>
  <si>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</si>
  <si>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</si>
  <si>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</si>
  <si>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</si>
  <si>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</si>
  <si>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</si>
  <si>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</si>
  <si>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</si>
  <si>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</si>
  <si>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</si>
  <si>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</si>
  <si>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</si>
  <si>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</si>
  <si>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</si>
  <si>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</si>
  <si>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</si>
  <si>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</si>
  <si>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</si>
  <si>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</si>
  <si>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</si>
  <si>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</si>
  <si>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</si>
  <si>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</si>
  <si>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</si>
  <si>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</si>
  <si>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</si>
  <si>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</si>
  <si>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</si>
  <si>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</si>
  <si>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</si>
  <si>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</si>
  <si>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</si>
  <si>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</si>
  <si>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</si>
  <si>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</si>
  <si>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</si>
  <si>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</si>
  <si>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</si>
  <si>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</si>
  <si>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</si>
  <si>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</si>
  <si>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</si>
  <si>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</si>
  <si>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</si>
  <si>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</si>
  <si>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</si>
  <si>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</si>
  <si>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</si>
  <si>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</si>
  <si>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</si>
  <si>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</si>
  <si>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</si>
  <si>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</si>
  <si>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</si>
  <si>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</si>
  <si>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</si>
  <si>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</si>
  <si>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</si>
  <si>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</si>
  <si>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</si>
  <si>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</si>
  <si>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</si>
  <si>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</si>
  <si>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</si>
  <si>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</si>
  <si>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</si>
  <si>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</si>
  <si>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</si>
  <si>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</si>
  <si>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</si>
  <si>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</si>
  <si>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</si>
  <si>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</si>
  <si>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</si>
  <si>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</si>
  <si>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</si>
  <si>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</si>
  <si>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</si>
  <si>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</si>
  <si>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</si>
  <si>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</si>
  <si>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</si>
  <si>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</si>
  <si>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</si>
  <si>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</si>
  <si>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</si>
  <si>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</si>
  <si>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</si>
  <si>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</si>
  <si>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</si>
  <si>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</si>
  <si>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</si>
  <si>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</si>
  <si>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</si>
  <si>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</si>
  <si>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</si>
  <si>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</si>
  <si>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</si>
  <si>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</si>
  <si>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</si>
  <si>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</si>
  <si>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</si>
  <si>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</si>
  <si>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</si>
  <si>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</si>
  <si>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</si>
  <si>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</si>
  <si>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</si>
  <si>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</si>
  <si>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</si>
  <si>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</si>
  <si>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</si>
  <si>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</si>
  <si>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</si>
  <si>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</si>
  <si>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</si>
  <si>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</si>
  <si>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</si>
  <si>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</si>
  <si>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</si>
  <si>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</si>
  <si>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</si>
  <si>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</si>
  <si>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</si>
  <si>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</si>
  <si>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</si>
  <si>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</si>
  <si>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</si>
  <si>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</si>
  <si>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</si>
  <si>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</si>
  <si>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</si>
  <si>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</si>
  <si>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</si>
  <si>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</si>
  <si>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</si>
  <si>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</si>
  <si>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</si>
  <si>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</si>
  <si>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</si>
  <si>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</si>
  <si>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</si>
  <si>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</si>
  <si>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</si>
  <si>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</si>
  <si>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</si>
  <si>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</si>
  <si>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</si>
  <si>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</si>
  <si>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</si>
  <si>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</si>
  <si>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</si>
  <si>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</si>
  <si>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</si>
  <si>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</si>
  <si>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</si>
  <si>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</si>
  <si>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</si>
  <si>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</si>
  <si>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</si>
  <si>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</si>
  <si>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</si>
  <si>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</si>
  <si>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</si>
  <si>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</si>
  <si>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</si>
  <si>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</si>
  <si>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</si>
  <si>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</si>
  <si>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</si>
  <si>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</si>
  <si>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</si>
  <si>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</si>
  <si>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</si>
  <si>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</si>
  <si>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</si>
  <si>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</si>
  <si>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</si>
  <si>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</si>
  <si>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</si>
  <si>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</si>
  <si>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</si>
  <si>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</si>
  <si>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</si>
  <si>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</si>
  <si>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</si>
  <si>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</si>
  <si>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</si>
  <si>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</si>
  <si>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</si>
  <si>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</si>
  <si>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</si>
  <si>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</si>
  <si>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</si>
  <si>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</si>
  <si>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</si>
  <si>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</si>
  <si>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</si>
  <si>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</si>
  <si>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</si>
  <si>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</si>
  <si>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</si>
  <si>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</si>
  <si>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</si>
  <si>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</si>
  <si>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</si>
  <si>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</si>
  <si>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</si>
  <si>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</si>
  <si>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</si>
  <si>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</si>
  <si>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</si>
  <si>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</si>
  <si>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</si>
  <si>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</si>
  <si>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</si>
  <si>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</si>
  <si>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</si>
  <si>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</si>
  <si>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</si>
  <si>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</si>
  <si>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</si>
  <si>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</si>
  <si>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</si>
  <si>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</si>
  <si>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</si>
  <si>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</si>
  <si>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</si>
  <si>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</si>
  <si>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</si>
  <si>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</si>
  <si>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</si>
  <si>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</si>
  <si>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</si>
  <si>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</si>
  <si>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</si>
  <si>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</si>
  <si>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</si>
  <si>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</si>
  <si>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</si>
  <si>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</si>
  <si>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</si>
  <si>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</si>
  <si>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</si>
  <si>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</si>
  <si>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</si>
  <si>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</si>
  <si>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</si>
  <si>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</si>
  <si>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</si>
  <si>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</si>
  <si>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</si>
  <si>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</si>
  <si>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</si>
  <si>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</si>
  <si>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</si>
  <si>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</si>
  <si>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</si>
  <si>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</si>
  <si>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</si>
  <si>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</si>
  <si>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</si>
  <si>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</si>
  <si>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</si>
  <si>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</si>
  <si>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</si>
  <si>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</si>
  <si>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</si>
  <si>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</si>
  <si>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</si>
  <si>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</si>
  <si>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</si>
  <si>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</si>
  <si>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</si>
  <si>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</si>
  <si>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</si>
  <si>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</si>
  <si>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</si>
  <si>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</si>
  <si>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</si>
  <si>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</si>
  <si>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</si>
  <si>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</si>
  <si>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</si>
  <si>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</si>
  <si>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</si>
  <si>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</si>
  <si>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</si>
  <si>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</si>
  <si>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</si>
  <si>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</si>
  <si>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</si>
  <si>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</si>
  <si>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</si>
  <si>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</si>
  <si>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</si>
  <si>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</si>
  <si>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</si>
  <si>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</si>
  <si>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</si>
  <si>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</si>
  <si>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</si>
  <si>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</si>
  <si>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</si>
  <si>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</si>
  <si>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</si>
  <si>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</si>
  <si>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</si>
  <si>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</si>
  <si>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</si>
  <si>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</si>
  <si>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</si>
  <si>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</si>
  <si>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</si>
  <si>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</si>
  <si>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</si>
  <si>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</si>
  <si>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</si>
  <si>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</si>
  <si>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</si>
  <si>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</si>
  <si>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</si>
  <si>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</si>
  <si>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</si>
  <si>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</si>
  <si>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</si>
  <si>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</si>
  <si>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</si>
  <si>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</si>
  <si>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</si>
  <si>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</si>
  <si>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</si>
  <si>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</si>
  <si>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</si>
  <si>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</si>
  <si>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</si>
  <si>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</si>
  <si>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</si>
  <si>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</si>
  <si>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</si>
  <si>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</si>
  <si>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</si>
  <si>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</si>
  <si>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</si>
  <si>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</si>
  <si>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</si>
  <si>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</si>
  <si>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</si>
  <si>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</si>
  <si>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</si>
  <si>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</si>
  <si>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</si>
  <si>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</si>
  <si>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</si>
  <si>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</si>
  <si>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</si>
  <si>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</si>
  <si>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</si>
  <si>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</si>
  <si>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</si>
  <si>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</si>
  <si>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</si>
  <si>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</si>
  <si>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</si>
  <si>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</si>
  <si>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</si>
  <si>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</si>
  <si>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</si>
  <si>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</si>
  <si>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</si>
  <si>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</si>
  <si>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</si>
  <si>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</si>
  <si>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</si>
  <si>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</si>
  <si>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</si>
  <si>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</si>
  <si>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</si>
  <si>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</si>
  <si>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</si>
  <si>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</si>
  <si>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</si>
  <si>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</si>
  <si>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</si>
  <si>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</si>
  <si>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</si>
  <si>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</si>
  <si>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</si>
  <si>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</si>
  <si>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</si>
  <si>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</si>
  <si>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</si>
  <si>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</si>
  <si>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</si>
  <si>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</si>
  <si>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</si>
  <si>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</si>
  <si>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</si>
  <si>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</si>
  <si>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</si>
  <si>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</si>
  <si>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</si>
  <si>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</si>
  <si>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</si>
  <si>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</si>
  <si>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</si>
  <si>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</si>
  <si>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</si>
  <si>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</si>
  <si>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</si>
  <si>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</si>
  <si>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</si>
  <si>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</si>
  <si>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</si>
  <si>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</si>
  <si>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</si>
  <si>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</si>
  <si>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</si>
  <si>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</si>
  <si>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</si>
  <si>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</si>
  <si>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</si>
  <si>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</si>
  <si>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</si>
  <si>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</si>
  <si>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</si>
  <si>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</si>
  <si>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</si>
  <si>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</si>
  <si>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</si>
  <si>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</si>
  <si>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</si>
  <si>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</si>
  <si>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</si>
  <si>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</si>
  <si>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</si>
  <si>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</si>
  <si>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</si>
  <si>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</si>
  <si>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</si>
  <si>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</si>
  <si>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</si>
  <si>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</si>
  <si>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</si>
  <si>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</si>
  <si>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</si>
  <si>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</si>
  <si>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</si>
  <si>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</si>
  <si>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</si>
  <si>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</si>
  <si>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</si>
  <si>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</si>
  <si>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</si>
  <si>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</si>
  <si>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</si>
  <si>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</si>
  <si>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</si>
  <si>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</si>
  <si>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</si>
  <si>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</si>
  <si>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</si>
  <si>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</si>
  <si>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</si>
  <si>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</si>
  <si>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</si>
  <si>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</si>
  <si>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</si>
  <si>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</si>
  <si>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</si>
  <si>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</si>
  <si>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</si>
  <si>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</si>
  <si>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</si>
  <si>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</si>
  <si>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</si>
  <si>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</si>
  <si>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</si>
  <si>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</si>
  <si>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</si>
  <si>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</si>
  <si>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</si>
  <si>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</si>
  <si>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</si>
  <si>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</si>
  <si>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</si>
  <si>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</si>
  <si>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</si>
  <si>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</si>
  <si>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</si>
  <si>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</si>
  <si>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</si>
  <si>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</si>
  <si>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</si>
  <si>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</si>
  <si>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</si>
  <si>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</si>
  <si>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</si>
  <si>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</si>
  <si>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</si>
  <si>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</si>
  <si>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</si>
  <si>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</si>
  <si>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</si>
  <si>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</si>
  <si>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</si>
  <si>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</si>
  <si>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</si>
  <si>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</si>
  <si>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</si>
  <si>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</si>
  <si>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</si>
  <si>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</si>
  <si>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</si>
  <si>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</si>
  <si>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</si>
  <si>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</si>
  <si>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</si>
  <si>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</si>
  <si>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</si>
  <si>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</si>
  <si>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</si>
  <si>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</si>
  <si>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</si>
  <si>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</si>
  <si>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</si>
  <si>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</si>
  <si>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</si>
  <si>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</si>
  <si>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</si>
  <si>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</si>
  <si>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</si>
  <si>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</si>
  <si>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</si>
  <si>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</si>
  <si>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</si>
  <si>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</si>
  <si>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</si>
  <si>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</si>
  <si>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</si>
  <si>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</si>
  <si>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</si>
  <si>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</si>
  <si>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</si>
  <si>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</si>
  <si>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</si>
  <si>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</si>
  <si>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</si>
  <si>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</si>
  <si>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</si>
  <si>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</si>
  <si>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</si>
  <si>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</si>
  <si>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</si>
  <si>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</si>
  <si>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</si>
  <si>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</si>
  <si>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</si>
  <si>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</si>
  <si>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</si>
  <si>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</si>
  <si>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</si>
  <si>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</si>
  <si>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</si>
  <si>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</si>
  <si>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</si>
  <si>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</si>
  <si>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</si>
  <si>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</si>
  <si>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</si>
  <si>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</si>
  <si>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</si>
  <si>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</si>
  <si>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</si>
  <si>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</si>
  <si>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</si>
  <si>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</si>
  <si>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</si>
  <si>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</si>
  <si>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</si>
  <si>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</si>
  <si>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</si>
  <si>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</si>
  <si>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</si>
  <si>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</si>
  <si>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</si>
  <si>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</si>
  <si>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</si>
  <si>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</si>
  <si>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</si>
  <si>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</si>
  <si>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</si>
  <si>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</si>
  <si>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</si>
  <si>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</si>
  <si>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</si>
  <si>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</si>
  <si>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</si>
  <si>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</si>
  <si>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</si>
  <si>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</si>
  <si>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</si>
  <si>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</si>
  <si>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</si>
  <si>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</si>
  <si>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</si>
  <si>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</si>
  <si>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</si>
  <si>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</si>
  <si>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</si>
  <si>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</si>
  <si>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</si>
  <si>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</si>
  <si>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</si>
  <si>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</si>
  <si>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</si>
  <si>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</si>
  <si>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</si>
  <si>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</si>
  <si>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</si>
  <si>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</si>
  <si>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</si>
  <si>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</si>
  <si>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</si>
  <si>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</si>
  <si>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</si>
  <si>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</si>
  <si>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</si>
  <si>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</si>
  <si>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</si>
  <si>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</si>
  <si>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</si>
  <si>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</si>
  <si>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</si>
  <si>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</si>
  <si>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</si>
  <si>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</si>
  <si>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</si>
  <si>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</si>
  <si>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</si>
  <si>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</si>
  <si>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</si>
  <si>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</si>
  <si>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</si>
  <si>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</si>
  <si>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</si>
  <si>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</si>
  <si>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</si>
  <si>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</si>
  <si>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</si>
  <si>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</si>
  <si>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</si>
  <si>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</si>
  <si>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</si>
  <si>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</si>
  <si>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</si>
  <si>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</si>
  <si>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</si>
  <si>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</si>
  <si>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</si>
  <si>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</si>
  <si>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</si>
  <si>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</si>
  <si>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</si>
  <si>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</si>
  <si>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</si>
  <si>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</si>
  <si>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</si>
  <si>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</si>
  <si>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</si>
  <si>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</si>
  <si>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</si>
  <si>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</si>
  <si>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</si>
  <si>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</si>
  <si>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</si>
  <si>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</si>
  <si>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</si>
  <si>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</si>
  <si>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</si>
  <si>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</si>
  <si>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</si>
  <si>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</si>
  <si>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</si>
  <si>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</si>
  <si>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</si>
  <si>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</si>
  <si>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</si>
  <si>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</si>
  <si>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</si>
  <si>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</si>
  <si>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</si>
  <si>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</si>
  <si>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</si>
  <si>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</si>
  <si>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</si>
  <si>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</si>
  <si>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</si>
  <si>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</si>
  <si>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</si>
  <si>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</si>
  <si>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</si>
  <si>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</si>
  <si>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</si>
  <si>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</si>
  <si>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</si>
  <si>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</si>
  <si>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</si>
  <si>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</si>
  <si>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</si>
  <si>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</si>
  <si>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</si>
  <si>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</si>
  <si>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</si>
  <si>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</si>
  <si>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</si>
  <si>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</si>
  <si>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</si>
  <si>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</si>
  <si>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</si>
  <si>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</si>
  <si>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</si>
  <si>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</si>
  <si>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</si>
  <si>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</si>
  <si>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</si>
  <si>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</si>
  <si>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</si>
  <si>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</si>
  <si>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</si>
  <si>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</si>
  <si>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</si>
  <si>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</si>
  <si>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</si>
  <si>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</si>
  <si>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</si>
  <si>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</si>
  <si>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</si>
  <si>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</si>
  <si>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</si>
  <si>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</si>
  <si>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</si>
  <si>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</si>
  <si>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</si>
  <si>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</si>
  <si>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</si>
  <si>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</si>
  <si>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</si>
  <si>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</si>
  <si>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</si>
  <si>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</si>
  <si>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</si>
  <si>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</si>
  <si>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</si>
  <si>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</si>
  <si>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</si>
  <si>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</si>
  <si>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</si>
  <si>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</si>
  <si>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</si>
  <si>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</si>
  <si>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</si>
  <si>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</si>
  <si>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</si>
  <si>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</si>
  <si>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</si>
  <si>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</si>
  <si>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</si>
  <si>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</si>
  <si>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</si>
  <si>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</si>
  <si>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</si>
  <si>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</si>
  <si>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</si>
  <si>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</si>
  <si>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</si>
  <si>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</si>
  <si>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</si>
  <si>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</si>
  <si>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</si>
  <si>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</si>
  <si>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</si>
  <si>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</si>
  <si>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</si>
  <si>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</si>
  <si>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</si>
  <si>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</si>
  <si>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</si>
  <si>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</si>
  <si>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</si>
  <si>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</si>
  <si>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</si>
  <si>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</si>
  <si>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</si>
  <si>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</si>
  <si>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</si>
  <si>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</si>
  <si>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</si>
  <si>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</si>
  <si>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</si>
  <si>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</si>
  <si>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</si>
  <si>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</si>
  <si>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</si>
  <si>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</si>
  <si>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</si>
  <si>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</si>
  <si>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</si>
  <si>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</si>
  <si>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</si>
  <si>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</si>
  <si>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</si>
  <si>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</si>
  <si>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</si>
  <si>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</si>
  <si>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</si>
  <si>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</si>
  <si>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</si>
  <si>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</si>
  <si>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</si>
  <si>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</si>
  <si>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</si>
  <si>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</si>
  <si>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</si>
  <si>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</si>
  <si>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</si>
  <si>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</si>
  <si>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</si>
  <si>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</si>
  <si>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</si>
  <si>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</si>
  <si>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</si>
  <si>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</si>
  <si>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</si>
  <si>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</si>
  <si>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</si>
  <si>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</si>
  <si>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</si>
  <si>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</si>
  <si>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</si>
  <si>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</si>
  <si>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</si>
  <si>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</si>
  <si>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</si>
  <si>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</si>
  <si>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</si>
  <si>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</si>
  <si>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</si>
  <si>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</si>
  <si>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</si>
  <si>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</si>
  <si>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</si>
  <si>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</si>
  <si>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</si>
  <si>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</si>
  <si>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</si>
  <si>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</si>
  <si>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</si>
  <si>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</si>
  <si>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</si>
  <si>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</si>
  <si>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</si>
  <si>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</si>
  <si>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</si>
  <si>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</si>
  <si>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</si>
  <si>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</si>
  <si>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</si>
  <si>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</si>
  <si>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</si>
  <si>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</si>
  <si>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</si>
  <si>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</si>
  <si>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</si>
  <si>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</si>
  <si>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</si>
  <si>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</si>
  <si>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</si>
  <si>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</si>
  <si>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</si>
  <si>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</si>
  <si>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</si>
  <si>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</si>
  <si>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</si>
  <si>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</si>
  <si>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</si>
  <si>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</si>
  <si>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</si>
  <si>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</si>
  <si>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</si>
  <si>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</si>
  <si>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</si>
  <si>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</si>
  <si>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</si>
  <si>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</si>
  <si>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</si>
  <si>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</si>
  <si>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</si>
  <si>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</si>
  <si>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</si>
  <si>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</si>
  <si>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</si>
  <si>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</si>
  <si>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</si>
  <si>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</si>
  <si>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</si>
  <si>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</si>
  <si>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</si>
  <si>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</si>
  <si>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</si>
  <si>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</si>
  <si>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</si>
  <si>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</si>
  <si>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</si>
  <si>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</si>
  <si>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</si>
  <si>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</si>
  <si>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</si>
  <si>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</si>
  <si>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</si>
  <si>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</si>
  <si>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</si>
  <si>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</si>
  <si>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</si>
  <si>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</si>
  <si>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</si>
  <si>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</si>
  <si>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</si>
  <si>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</si>
  <si>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</si>
  <si>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</si>
  <si>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</si>
  <si>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</si>
  <si>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</si>
  <si>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</si>
  <si>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</si>
  <si>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</si>
  <si>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</si>
  <si>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</si>
  <si>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</si>
  <si>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</si>
  <si>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</si>
  <si>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</si>
  <si>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</si>
  <si>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</si>
  <si>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</si>
  <si>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</si>
  <si>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</si>
  <si>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</si>
  <si>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</si>
  <si>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</si>
  <si>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</si>
  <si>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</si>
  <si>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</si>
  <si>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</si>
  <si>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</si>
  <si>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</si>
  <si>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</si>
  <si>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</si>
  <si>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</si>
  <si>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</si>
  <si>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</si>
  <si>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</si>
  <si>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</si>
  <si>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</si>
  <si>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</si>
  <si>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</si>
  <si>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</si>
  <si>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</si>
  <si>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</si>
  <si>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</si>
  <si>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</si>
  <si>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</si>
  <si>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</si>
  <si>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</si>
  <si>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</si>
  <si>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</si>
  <si>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</si>
  <si>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</si>
  <si>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</si>
  <si>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</si>
  <si>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</si>
  <si>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</si>
  <si>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</si>
  <si>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</si>
  <si>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</si>
  <si>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</si>
  <si>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</si>
  <si>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</si>
  <si>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</si>
  <si>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</si>
  <si>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</si>
  <si>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</si>
  <si>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</si>
  <si>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</si>
  <si>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</si>
  <si>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</si>
  <si>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</si>
  <si>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</si>
  <si>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</si>
  <si>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</si>
  <si>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</si>
  <si>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</si>
  <si>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</si>
  <si>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</si>
  <si>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</si>
  <si>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</si>
  <si>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</si>
  <si>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</si>
  <si>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</si>
  <si>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</si>
  <si>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</si>
  <si>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</si>
  <si>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</si>
  <si>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</si>
  <si>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</si>
  <si>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</si>
  <si>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</si>
  <si>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</si>
  <si>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</si>
  <si>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</si>
  <si>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</si>
  <si>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</si>
  <si>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</si>
  <si>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</si>
  <si>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</si>
  <si>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</si>
  <si>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</si>
  <si>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</si>
  <si>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</si>
  <si>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</si>
  <si>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</si>
  <si>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</si>
  <si>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</si>
  <si>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</si>
  <si>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</si>
  <si>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</si>
  <si>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</si>
  <si>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</si>
  <si>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</si>
  <si>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</si>
  <si>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</si>
  <si>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</si>
  <si>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</si>
  <si>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</si>
  <si>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</si>
  <si>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</si>
  <si>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</si>
  <si>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</si>
  <si>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</si>
  <si>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</si>
  <si>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</si>
  <si>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</si>
  <si>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</si>
  <si>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</si>
  <si>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</si>
  <si>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</si>
  <si>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</si>
  <si>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</si>
  <si>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</si>
  <si>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</si>
  <si>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</si>
  <si>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</si>
  <si>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</si>
  <si>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</si>
  <si>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</si>
  <si>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</si>
  <si>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</si>
  <si>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</si>
  <si>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</si>
  <si>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</si>
  <si>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</si>
  <si>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</si>
  <si>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</si>
  <si>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</si>
  <si>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</si>
  <si>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</si>
  <si>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</si>
  <si>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</si>
  <si>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</si>
  <si>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</si>
  <si>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</si>
  <si>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</si>
  <si>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</si>
  <si>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</si>
  <si>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</si>
  <si>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</si>
  <si>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</si>
  <si>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</si>
  <si>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</si>
  <si>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</si>
  <si>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</si>
  <si>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</si>
  <si>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</si>
  <si>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</si>
  <si>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</si>
  <si>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</si>
  <si>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</si>
  <si>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</si>
  <si>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</si>
  <si>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</si>
  <si>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</si>
  <si>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</si>
  <si>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</si>
  <si>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</si>
  <si>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</si>
  <si>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</si>
  <si>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</si>
  <si>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</si>
  <si>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</si>
  <si>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</si>
  <si>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</si>
  <si>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</si>
  <si>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</si>
  <si>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</si>
  <si>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</si>
  <si>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</si>
  <si>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</si>
  <si>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</si>
  <si>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</si>
  <si>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</si>
  <si>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</si>
  <si>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</si>
  <si>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</si>
  <si>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</si>
  <si>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</si>
  <si>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</si>
  <si>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</si>
  <si>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</si>
  <si>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</si>
  <si>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</si>
  <si>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</si>
  <si>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</si>
  <si>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</si>
  <si>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</si>
  <si>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</si>
  <si>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</si>
  <si>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</si>
  <si>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</si>
  <si>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</si>
  <si>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</si>
  <si>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</si>
  <si>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</si>
  <si>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</si>
  <si>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</si>
  <si>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</si>
  <si>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</si>
  <si>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</si>
  <si>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</si>
  <si>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</si>
  <si>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</si>
  <si>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</si>
  <si>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</si>
  <si>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</si>
  <si>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</si>
  <si>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</si>
  <si>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</si>
  <si>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</si>
  <si>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</si>
  <si>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</si>
  <si>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</si>
  <si>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</si>
  <si>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</si>
  <si>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</si>
  <si>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</si>
  <si>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</si>
  <si>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</si>
  <si>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</si>
  <si>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</si>
  <si>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</si>
  <si>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</si>
  <si>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</si>
  <si>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</si>
  <si>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</si>
  <si>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</si>
  <si>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</si>
  <si>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</si>
  <si>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</si>
  <si>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</si>
  <si>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</si>
  <si>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</si>
  <si>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</si>
  <si>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</si>
  <si>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</si>
  <si>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</si>
  <si>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</si>
  <si>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</si>
  <si>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</si>
  <si>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</si>
  <si>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</si>
  <si>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</si>
  <si>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</si>
  <si>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</si>
  <si>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</si>
  <si>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</si>
  <si>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</si>
  <si>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</si>
  <si>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</si>
  <si>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</si>
  <si>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</si>
  <si>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</si>
  <si>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</si>
  <si>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</si>
  <si>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</si>
  <si>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</si>
  <si>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</si>
  <si>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</si>
  <si>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</si>
  <si>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</si>
  <si>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</si>
  <si>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</si>
  <si>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</si>
  <si>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</si>
  <si>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</si>
  <si>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</si>
  <si>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</si>
  <si>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</si>
  <si>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</si>
  <si>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</si>
  <si>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</si>
  <si>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</si>
  <si>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</si>
  <si>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</si>
  <si>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</si>
  <si>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</si>
  <si>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</si>
  <si>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</si>
  <si>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</si>
  <si>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</si>
  <si>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</si>
  <si>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</si>
  <si>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</si>
  <si>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</si>
  <si>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</si>
  <si>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</si>
  <si>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</si>
  <si>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</si>
  <si>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</si>
  <si>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</si>
  <si>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</si>
  <si>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</si>
  <si>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</si>
  <si>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</si>
  <si>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</si>
  <si>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</si>
  <si>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</si>
  <si>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</si>
  <si>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</si>
  <si>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</si>
  <si>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</si>
  <si>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</si>
  <si>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</si>
  <si>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</si>
  <si>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</si>
  <si>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</si>
  <si>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</si>
  <si>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</si>
  <si>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</si>
  <si>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</si>
  <si>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</si>
  <si>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</si>
  <si>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</si>
  <si>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</si>
  <si>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</si>
  <si>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</si>
  <si>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</si>
  <si>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</si>
  <si>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</si>
  <si>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</si>
  <si>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</si>
  <si>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</si>
  <si>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</si>
  <si>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</si>
  <si>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</si>
  <si>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</si>
  <si>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</si>
  <si>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</si>
  <si>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</si>
  <si>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</si>
  <si>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</si>
  <si>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</si>
  <si>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</si>
  <si>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</si>
  <si>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</si>
  <si>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</si>
  <si>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</si>
  <si>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</si>
  <si>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</si>
  <si>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</si>
  <si>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</si>
  <si>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</si>
  <si>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</si>
  <si>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</si>
  <si>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</si>
  <si>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</si>
  <si>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</si>
  <si>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</si>
  <si>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</si>
  <si>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</si>
  <si>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</si>
  <si>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</si>
  <si>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</si>
  <si>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</si>
  <si>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</si>
  <si>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</si>
  <si>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</si>
  <si>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</si>
  <si>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</si>
  <si>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</si>
  <si>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</si>
  <si>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</si>
  <si>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</si>
  <si>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</si>
  <si>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</si>
  <si>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</si>
  <si>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</si>
  <si>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</si>
  <si>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</si>
  <si>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</si>
  <si>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</si>
  <si>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</si>
  <si>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</si>
  <si>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</si>
  <si>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</si>
  <si>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</si>
  <si>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</si>
  <si>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</si>
  <si>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</si>
  <si>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</si>
  <si>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</si>
  <si>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</si>
  <si>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</si>
  <si>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</si>
  <si>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</si>
  <si>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</si>
  <si>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</si>
  <si>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</si>
  <si>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</si>
  <si>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</si>
  <si>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</si>
  <si>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</si>
  <si>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</si>
  <si>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</si>
  <si>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</si>
  <si>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</si>
  <si>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</si>
  <si>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</si>
  <si>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</si>
  <si>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</si>
  <si>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</si>
  <si>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</si>
  <si>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</si>
  <si>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</si>
  <si>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</si>
  <si>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</si>
  <si>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</si>
  <si>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</si>
  <si>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</si>
  <si>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</si>
  <si>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</si>
  <si>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</si>
  <si>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</si>
  <si>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</si>
  <si>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</si>
  <si>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</si>
  <si>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</si>
  <si>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</si>
  <si>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</si>
  <si>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</si>
  <si>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</si>
  <si>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</si>
  <si>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</si>
  <si>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</si>
  <si>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</si>
  <si>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</si>
  <si>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</si>
  <si>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</si>
  <si>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</si>
  <si>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</si>
  <si>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</si>
  <si>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</si>
  <si>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</si>
  <si>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</si>
  <si>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</si>
  <si>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</si>
  <si>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</si>
  <si>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</si>
  <si>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</si>
  <si>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</si>
  <si>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</si>
  <si>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</si>
  <si>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</si>
  <si>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</si>
  <si>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</si>
  <si>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</si>
  <si>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</si>
  <si>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</si>
  <si>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</si>
  <si>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</si>
  <si>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</si>
  <si>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</si>
  <si>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</si>
  <si>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</si>
  <si>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</si>
  <si>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</si>
  <si>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</si>
  <si>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</si>
  <si>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</si>
  <si>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</si>
  <si>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</si>
  <si>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</si>
  <si>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</si>
  <si>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</si>
  <si>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</si>
  <si>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</si>
  <si>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</si>
  <si>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</si>
  <si>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</si>
  <si>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</si>
  <si>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</si>
  <si>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</si>
  <si>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</si>
  <si>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</si>
  <si>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</si>
  <si>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</si>
  <si>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</si>
  <si>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</si>
  <si>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</si>
  <si>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</si>
  <si>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</si>
  <si>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</si>
  <si>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</si>
  <si>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</si>
  <si>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</si>
  <si>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</si>
  <si>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</si>
  <si>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</si>
  <si>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</si>
  <si>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</si>
  <si>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</si>
  <si>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</si>
  <si>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</si>
  <si>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</si>
  <si>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</si>
  <si>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</si>
  <si>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</si>
  <si>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</si>
  <si>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</si>
  <si>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</si>
  <si>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</si>
  <si>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</si>
  <si>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</si>
  <si>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</si>
  <si>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</si>
  <si>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</si>
  <si>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</si>
  <si>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</si>
  <si>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</si>
  <si>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</si>
  <si>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</si>
  <si>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</si>
  <si>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</si>
  <si>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</si>
  <si>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</si>
  <si>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</si>
  <si>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</si>
  <si>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</si>
  <si>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</si>
  <si>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</si>
  <si>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</si>
  <si>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</si>
  <si>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</si>
  <si>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</si>
  <si>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</si>
  <si>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</si>
  <si>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</si>
  <si>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</si>
  <si>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</si>
  <si>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</si>
  <si>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</si>
  <si>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</si>
  <si>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</si>
  <si>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</si>
  <si>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</si>
  <si>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</si>
  <si>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</si>
  <si>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</si>
  <si>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</si>
  <si>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</si>
  <si>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</si>
  <si>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</si>
  <si>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</si>
  <si>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</si>
  <si>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</si>
  <si>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</si>
  <si>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</si>
  <si>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</si>
  <si>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</si>
  <si>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</si>
  <si>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</si>
  <si>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</si>
  <si>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</si>
  <si>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</si>
  <si>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</si>
  <si>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</si>
  <si>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</si>
  <si>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</si>
  <si>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</si>
  <si>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</si>
  <si>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</si>
  <si>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</si>
  <si>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</si>
  <si>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</si>
  <si>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</si>
  <si>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</si>
  <si>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</si>
  <si>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</si>
  <si>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</si>
  <si>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</si>
  <si>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</si>
  <si>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</si>
  <si>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</si>
  <si>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</si>
  <si>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</si>
  <si>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</si>
  <si>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</si>
  <si>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</si>
  <si>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</si>
  <si>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</si>
  <si>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</si>
  <si>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</si>
  <si>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</si>
  <si>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</si>
  <si>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</si>
  <si>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</si>
  <si>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</si>
  <si>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</si>
  <si>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</si>
  <si>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</si>
  <si>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</si>
  <si>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</si>
  <si>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</si>
  <si>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</si>
  <si>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</si>
  <si>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</si>
  <si>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</si>
  <si>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</si>
  <si>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</si>
  <si>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</si>
  <si>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</si>
  <si>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</si>
  <si>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</si>
  <si>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</si>
  <si>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</si>
  <si>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</si>
  <si>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</si>
  <si>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</si>
  <si>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</si>
  <si>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</si>
  <si>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</si>
  <si>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</si>
  <si>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</si>
  <si>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</si>
  <si>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</si>
  <si>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</si>
  <si>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</si>
  <si>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</si>
  <si>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</si>
  <si>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</si>
  <si>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</si>
  <si>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</si>
  <si>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</si>
  <si>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</si>
  <si>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</si>
  <si>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</si>
  <si>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</si>
  <si>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</si>
  <si>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</si>
  <si>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</si>
  <si>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</si>
  <si>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</si>
  <si>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</si>
  <si>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</si>
  <si>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</si>
  <si>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</si>
  <si>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</si>
  <si>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</si>
  <si>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</si>
  <si>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</si>
  <si>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</si>
  <si>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</si>
  <si>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</si>
  <si>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</si>
  <si>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</si>
  <si>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</si>
  <si>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</si>
  <si>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</si>
  <si>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</si>
  <si>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</si>
  <si>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</si>
  <si>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</si>
  <si>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</si>
  <si>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</si>
  <si>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</si>
  <si>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</si>
  <si>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</si>
  <si>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</si>
  <si>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</si>
  <si>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</si>
  <si>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</si>
  <si>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</si>
  <si>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</si>
  <si>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</si>
  <si>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</si>
  <si>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</si>
  <si>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</si>
  <si>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</si>
  <si>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</si>
  <si>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</si>
  <si>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</si>
  <si>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</si>
  <si>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</si>
  <si>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</si>
  <si>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</si>
  <si>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</si>
  <si>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</si>
  <si>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</si>
  <si>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</si>
  <si>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</si>
  <si>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</si>
  <si>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</si>
  <si>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</si>
  <si>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</si>
  <si>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</si>
  <si>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</si>
  <si>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</si>
  <si>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</si>
  <si>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</si>
  <si>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</si>
  <si>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</si>
  <si>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</si>
  <si>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</si>
  <si>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</si>
  <si>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</si>
  <si>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</si>
  <si>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</si>
  <si>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</si>
  <si>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</si>
  <si>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</si>
  <si>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</si>
  <si>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</si>
  <si>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</si>
  <si>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</si>
  <si>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</si>
  <si>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</si>
  <si>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</si>
  <si>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</si>
  <si>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</si>
  <si>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</si>
  <si>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</si>
  <si>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</si>
  <si>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</si>
  <si>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</si>
  <si>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</si>
  <si>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</si>
  <si>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</si>
  <si>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</si>
  <si>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</si>
  <si>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</si>
  <si>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</si>
  <si>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</si>
  <si>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</si>
  <si>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</si>
  <si>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</si>
  <si>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</si>
  <si>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</si>
  <si>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</si>
  <si>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</si>
  <si>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</si>
  <si>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</si>
  <si>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</si>
  <si>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</si>
  <si>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</si>
  <si>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</si>
  <si>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</si>
  <si>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</si>
  <si>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</si>
  <si>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</si>
  <si>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</si>
  <si>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</si>
  <si>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</si>
  <si>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</si>
  <si>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</si>
  <si>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</si>
  <si>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</si>
  <si>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</si>
  <si>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</si>
  <si>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</si>
  <si>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</si>
  <si>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</si>
  <si>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</si>
  <si>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</si>
  <si>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</si>
  <si>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</si>
  <si>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</si>
  <si>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</si>
  <si>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</si>
  <si>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</si>
  <si>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</si>
  <si>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</si>
  <si>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</si>
  <si>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</si>
  <si>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</si>
  <si>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</si>
  <si>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</si>
  <si>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</si>
  <si>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</si>
  <si>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</si>
  <si>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</si>
  <si>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</si>
  <si>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</si>
  <si>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</si>
  <si>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</si>
  <si>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</si>
  <si>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</si>
  <si>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</si>
  <si>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</si>
  <si>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</si>
  <si>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</si>
  <si>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</si>
  <si>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</si>
  <si>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</si>
  <si>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</si>
  <si>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</si>
  <si>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</si>
  <si>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</si>
  <si>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</si>
  <si>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</si>
  <si>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</si>
  <si>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</si>
  <si>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</si>
  <si>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</si>
  <si>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</si>
  <si>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</si>
  <si>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</si>
  <si>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</si>
  <si>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</si>
  <si>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</si>
  <si>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</si>
  <si>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</si>
  <si>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</si>
  <si>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</si>
  <si>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</si>
  <si>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</si>
  <si>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</si>
  <si>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</si>
  <si>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</si>
  <si>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</si>
  <si>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</si>
  <si>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</si>
  <si>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</si>
  <si>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</si>
  <si>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</si>
  <si>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</si>
  <si>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</si>
  <si>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</si>
  <si>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</si>
  <si>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</si>
  <si>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</si>
  <si>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</si>
  <si>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</si>
  <si>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</si>
  <si>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</si>
  <si>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</si>
  <si>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</si>
  <si>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</si>
  <si>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</si>
  <si>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</si>
  <si>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</si>
  <si>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</si>
  <si>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</si>
  <si>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</si>
  <si>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</si>
  <si>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</si>
  <si>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</si>
  <si>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</si>
  <si>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</si>
  <si>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</si>
  <si>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</si>
  <si>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</si>
  <si>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</si>
  <si>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</si>
  <si>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</si>
  <si>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</si>
  <si>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</si>
  <si>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</si>
  <si>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</si>
  <si>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</si>
  <si>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</si>
  <si>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</si>
  <si>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</si>
  <si>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</si>
  <si>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</si>
  <si>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</si>
  <si>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</si>
  <si>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</si>
  <si>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</si>
  <si>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</si>
  <si>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</si>
  <si>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</si>
  <si>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</si>
  <si>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</si>
  <si>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</si>
  <si>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</si>
  <si>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</si>
  <si>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</si>
  <si>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</si>
  <si>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</si>
  <si>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</si>
  <si>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</si>
  <si>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</si>
  <si>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</si>
  <si>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</si>
  <si>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</si>
  <si>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</si>
  <si>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</si>
  <si>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</si>
  <si>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</si>
  <si>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</si>
  <si>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</si>
  <si>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</si>
  <si>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</si>
  <si>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</si>
  <si>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</si>
  <si>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</si>
  <si>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</si>
  <si>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</si>
  <si>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</si>
  <si>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</si>
  <si>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</si>
  <si>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</si>
  <si>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</si>
  <si>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</si>
  <si>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</si>
  <si>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</si>
  <si>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</si>
  <si>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</si>
  <si>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</si>
  <si>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</si>
  <si>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</si>
  <si>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</si>
  <si>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</si>
  <si>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</si>
  <si>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</si>
  <si>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</si>
  <si>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</si>
  <si>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</si>
  <si>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</si>
  <si>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</si>
  <si>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</si>
  <si>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</si>
  <si>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</si>
  <si>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</si>
  <si>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</si>
  <si>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</si>
  <si>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</si>
  <si>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</si>
  <si>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</si>
  <si>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</si>
  <si>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</si>
  <si>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</si>
  <si>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</si>
  <si>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</si>
  <si>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</si>
  <si>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</si>
  <si>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</si>
  <si>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</si>
  <si>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</si>
  <si>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</si>
  <si>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</si>
  <si>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</si>
  <si>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</si>
  <si>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</si>
  <si>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</si>
  <si>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</si>
  <si>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</si>
  <si>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</si>
  <si>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</si>
  <si>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</si>
  <si>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</si>
  <si>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</si>
  <si>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</si>
  <si>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</si>
  <si>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</si>
  <si>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</si>
  <si>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</si>
  <si>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</si>
  <si>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</si>
  <si>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</si>
  <si>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</si>
  <si>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</si>
  <si>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</si>
  <si>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</si>
  <si>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</si>
  <si>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</si>
  <si>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</si>
  <si>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</si>
  <si>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</si>
  <si>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</si>
  <si>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</si>
  <si>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</si>
  <si>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</si>
  <si>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</si>
  <si>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</si>
  <si>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</si>
  <si>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</si>
  <si>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</si>
  <si>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</si>
  <si>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</si>
  <si>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</si>
  <si>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</si>
  <si>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</si>
  <si>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</si>
  <si>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</si>
  <si>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</si>
  <si>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</si>
  <si>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</si>
  <si>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</si>
  <si>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</si>
  <si>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</si>
  <si>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</si>
  <si>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</si>
  <si>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</si>
  <si>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</si>
  <si>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</si>
  <si>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</si>
  <si>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</si>
  <si>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</si>
  <si>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</si>
  <si>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</si>
  <si>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</si>
  <si>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</si>
  <si>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</si>
  <si>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</si>
  <si>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</si>
  <si>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</si>
  <si>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</si>
  <si>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</si>
  <si>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</si>
  <si>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</si>
  <si>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</si>
  <si>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</si>
  <si>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</si>
  <si>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</si>
  <si>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</si>
  <si>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</si>
  <si>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</si>
  <si>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</si>
  <si>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</si>
  <si>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</si>
  <si>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</si>
  <si>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</si>
  <si>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</si>
  <si>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</si>
  <si>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</si>
  <si>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</si>
  <si>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</si>
  <si>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</si>
  <si>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</si>
  <si>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</si>
  <si>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</si>
  <si>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</si>
  <si>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</si>
  <si>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</si>
  <si>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</si>
  <si>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</si>
  <si>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</si>
  <si>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</si>
  <si>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</si>
  <si>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</si>
  <si>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</si>
  <si>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</si>
  <si>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</si>
  <si>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</si>
  <si>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</si>
  <si>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</si>
  <si>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</si>
  <si>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</si>
  <si>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</si>
  <si>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</si>
  <si>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</si>
  <si>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</si>
  <si>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</si>
  <si>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</si>
  <si>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</si>
  <si>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</si>
  <si>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</si>
  <si>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</si>
  <si>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</si>
  <si>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</si>
  <si>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</si>
  <si>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</si>
  <si>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</si>
  <si>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</si>
  <si>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</si>
  <si>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</si>
  <si>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</si>
  <si>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</si>
  <si>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</si>
  <si>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</si>
  <si>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</si>
  <si>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</si>
  <si>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</si>
  <si>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</si>
  <si>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</si>
  <si>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</si>
  <si>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</si>
  <si>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</si>
  <si>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</si>
  <si>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</si>
  <si>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</si>
  <si>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</si>
  <si>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</si>
  <si>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</si>
  <si>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</si>
  <si>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</si>
  <si>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</si>
  <si>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</si>
  <si>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</si>
  <si>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</si>
  <si>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</si>
  <si>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</si>
  <si>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</si>
  <si>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</si>
  <si>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</si>
  <si>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</si>
  <si>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</si>
  <si>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</si>
  <si>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</si>
  <si>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</si>
  <si>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</si>
  <si>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</si>
  <si>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</si>
  <si>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</si>
  <si>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</si>
  <si>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</si>
  <si>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</si>
  <si>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</si>
  <si>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</si>
  <si>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</si>
  <si>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</si>
  <si>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</si>
  <si>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</si>
  <si>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</si>
  <si>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</si>
  <si>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</si>
  <si>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</si>
  <si>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</si>
  <si>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</si>
  <si>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</si>
  <si>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</si>
  <si>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</si>
  <si>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</si>
  <si>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</si>
  <si>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</si>
  <si>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</si>
  <si>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</si>
  <si>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</si>
  <si>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</si>
  <si>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</si>
  <si>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</si>
  <si>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</si>
  <si>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</si>
  <si>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</si>
  <si>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</si>
  <si>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</si>
  <si>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</si>
  <si>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</si>
  <si>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</si>
  <si>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</si>
  <si>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</si>
  <si>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</si>
  <si>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</si>
  <si>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</si>
  <si>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</si>
  <si>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</si>
  <si>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</si>
  <si>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</si>
  <si>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</si>
  <si>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</si>
  <si>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</si>
  <si>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</si>
  <si>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</si>
  <si>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</si>
  <si>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</si>
  <si>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</si>
  <si>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</si>
  <si>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</si>
  <si>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</si>
  <si>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</si>
  <si>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</si>
  <si>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</si>
  <si>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</si>
  <si>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</si>
  <si>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</si>
  <si>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</si>
  <si>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</si>
  <si>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</si>
  <si>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</si>
  <si>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</si>
  <si>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</si>
  <si>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</si>
  <si>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</si>
  <si>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</si>
  <si>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</si>
  <si>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</si>
  <si>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</si>
  <si>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</si>
  <si>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</si>
  <si>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</si>
  <si>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</si>
  <si>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</si>
  <si>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</si>
  <si>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</si>
  <si>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</si>
  <si>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</si>
  <si>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</si>
  <si>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</si>
  <si>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</si>
  <si>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</si>
  <si>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</si>
  <si>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</si>
  <si>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</si>
  <si>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</si>
  <si>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</si>
  <si>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</si>
  <si>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</si>
  <si>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</si>
  <si>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</si>
  <si>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</si>
  <si>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</si>
  <si>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</si>
  <si>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</si>
  <si>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</si>
  <si>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</si>
  <si>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</si>
  <si>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</si>
  <si>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</si>
  <si>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</si>
  <si>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</si>
  <si>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</si>
  <si>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</si>
  <si>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</si>
  <si>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</si>
  <si>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</si>
  <si>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</si>
  <si>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</si>
  <si>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</si>
  <si>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</si>
  <si>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</si>
  <si>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</si>
  <si>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</si>
  <si>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</si>
  <si>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</si>
  <si>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</si>
  <si>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</si>
  <si>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</si>
  <si>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</si>
  <si>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</si>
  <si>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</si>
  <si>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</si>
  <si>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</si>
  <si>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</si>
  <si>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</si>
  <si>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</si>
  <si>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</si>
  <si>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</si>
  <si>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</si>
  <si>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</si>
  <si>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</si>
  <si>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</si>
  <si>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</si>
  <si>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</si>
  <si>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</si>
  <si>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</si>
  <si>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</si>
  <si>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</si>
  <si>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</si>
  <si>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</si>
  <si>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</si>
  <si>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</si>
  <si>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</si>
  <si>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</si>
  <si>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</si>
  <si>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</si>
  <si>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</si>
  <si>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</si>
  <si>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</si>
  <si>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</si>
  <si>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</si>
  <si>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</si>
  <si>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</si>
  <si>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</si>
  <si>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</si>
  <si>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</si>
  <si>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</si>
  <si>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</si>
  <si>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</si>
  <si>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</si>
  <si>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</si>
  <si>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</si>
  <si>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</si>
  <si>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</si>
  <si>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</si>
  <si>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</si>
  <si>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</si>
  <si>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</si>
  <si>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</si>
  <si>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</si>
  <si>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</si>
  <si>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</si>
  <si>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</si>
  <si>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</si>
  <si>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</si>
  <si>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</si>
  <si>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</si>
  <si>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</si>
  <si>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</si>
  <si>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</si>
  <si>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</si>
  <si>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</si>
  <si>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</si>
  <si>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</si>
  <si>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</si>
  <si>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</si>
  <si>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</si>
  <si>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</si>
  <si>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</si>
  <si>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</si>
  <si>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</si>
  <si>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</si>
  <si>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</si>
  <si>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</si>
  <si>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</si>
  <si>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</si>
  <si>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</si>
  <si>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</si>
  <si>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</si>
  <si>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</si>
  <si>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</si>
  <si>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</si>
  <si>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</si>
  <si>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</si>
  <si>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</si>
  <si>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</si>
  <si>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</si>
  <si>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</si>
  <si>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</si>
  <si>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</si>
  <si>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</si>
  <si>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</si>
  <si>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</si>
  <si>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</si>
  <si>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</si>
  <si>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</si>
  <si>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</si>
  <si>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</si>
  <si>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</si>
  <si>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</si>
  <si>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</si>
  <si>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</si>
  <si>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</si>
  <si>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</si>
  <si>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</si>
  <si>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</si>
  <si>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</si>
  <si>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</si>
  <si>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</si>
  <si>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</si>
  <si>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</si>
  <si>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</si>
  <si>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</si>
  <si>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</si>
  <si>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</si>
  <si>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</si>
  <si>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</si>
  <si>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</si>
  <si>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</si>
  <si>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</si>
  <si>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</si>
  <si>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</si>
  <si>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</si>
  <si>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</si>
  <si>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</si>
  <si>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</si>
  <si>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</si>
  <si>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</si>
  <si>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</si>
  <si>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</si>
  <si>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</si>
  <si>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</si>
  <si>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</si>
  <si>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</si>
  <si>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</si>
  <si>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</si>
  <si>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</si>
  <si>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</si>
  <si>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</si>
  <si>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</si>
  <si>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</si>
  <si>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</si>
  <si>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</si>
  <si>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</si>
  <si>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</si>
  <si>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</si>
  <si>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</si>
  <si>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</si>
  <si>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</si>
  <si>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</si>
  <si>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</si>
  <si>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</si>
  <si>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</si>
  <si>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</si>
  <si>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</si>
  <si>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</si>
  <si>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</si>
  <si>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</si>
  <si>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</si>
  <si>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</si>
  <si>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</si>
  <si>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</si>
  <si>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</si>
  <si>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</si>
  <si>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</si>
  <si>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</si>
  <si>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</si>
  <si>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</si>
  <si>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</si>
  <si>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</si>
  <si>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</si>
  <si>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</si>
  <si>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</si>
  <si>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</si>
  <si>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</si>
  <si>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</si>
  <si>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</si>
  <si>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</si>
  <si>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</si>
  <si>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</si>
  <si>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</si>
  <si>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</si>
  <si>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</si>
  <si>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</si>
  <si>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</si>
  <si>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</si>
  <si>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</si>
  <si>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</si>
  <si>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</si>
  <si>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</si>
  <si>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</si>
  <si>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</si>
  <si>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</si>
  <si>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</si>
  <si>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</si>
  <si>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</si>
  <si>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</si>
  <si>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</si>
  <si>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</si>
  <si>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</si>
  <si>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</si>
  <si>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</si>
  <si>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</si>
  <si>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</si>
  <si>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</si>
  <si>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</si>
  <si>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</si>
  <si>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</si>
  <si>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</si>
  <si>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</si>
  <si>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</si>
  <si>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</si>
  <si>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</si>
  <si>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</si>
  <si>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</si>
  <si>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</si>
  <si>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</si>
  <si>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</si>
  <si>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</si>
  <si>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</si>
  <si>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</si>
  <si>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</si>
  <si>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</si>
  <si>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</si>
  <si>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</si>
  <si>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</si>
  <si>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</si>
  <si>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</si>
  <si>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</si>
  <si>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</si>
  <si>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</si>
  <si>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</si>
  <si>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</si>
  <si>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</si>
  <si>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</si>
  <si>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</si>
  <si>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</si>
  <si>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</si>
  <si>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</si>
  <si>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</si>
  <si>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</si>
  <si>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</si>
  <si>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</si>
  <si>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</si>
  <si>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</si>
  <si>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</si>
  <si>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</si>
  <si>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</si>
  <si>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</si>
  <si>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</si>
  <si>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</si>
  <si>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</si>
  <si>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</si>
  <si>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</si>
  <si>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</si>
  <si>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</si>
  <si>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</si>
  <si>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</si>
  <si>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</si>
  <si>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</si>
  <si>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</si>
  <si>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</si>
  <si>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</si>
  <si>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</si>
  <si>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</si>
  <si>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</si>
  <si>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</si>
  <si>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</si>
  <si>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</si>
  <si>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</si>
  <si>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</si>
  <si>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</si>
  <si>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</si>
  <si>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</si>
  <si>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</si>
  <si>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</si>
  <si>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</si>
  <si>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</si>
  <si>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</si>
  <si>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</si>
  <si>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</si>
  <si>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</si>
  <si>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</si>
  <si>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</si>
  <si>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</si>
  <si>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</si>
  <si>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</si>
  <si>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</si>
  <si>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</si>
  <si>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</si>
  <si>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</si>
  <si>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</si>
  <si>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</si>
  <si>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</si>
  <si>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</si>
  <si>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</si>
  <si>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</si>
  <si>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</si>
  <si>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</si>
  <si>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</si>
  <si>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</si>
  <si>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</si>
  <si>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</si>
  <si>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</si>
  <si>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</si>
  <si>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</si>
  <si>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</si>
  <si>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</si>
  <si>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</si>
  <si>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</si>
  <si>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</si>
  <si>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</si>
  <si>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</si>
  <si>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</si>
  <si>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</si>
  <si>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</si>
  <si>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</si>
  <si>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</si>
  <si>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</si>
  <si>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</si>
  <si>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</si>
  <si>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</si>
  <si>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</si>
  <si>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</si>
  <si>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</si>
  <si>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</si>
  <si>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</si>
  <si>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</si>
  <si>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</si>
  <si>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</si>
  <si>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</si>
  <si>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</si>
  <si>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</si>
  <si>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</si>
  <si>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</si>
  <si>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</si>
  <si>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</si>
  <si>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</si>
  <si>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</si>
  <si>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</si>
  <si>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</si>
  <si>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</si>
  <si>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</si>
  <si>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</si>
  <si>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</si>
  <si>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</si>
  <si>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</si>
  <si>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</si>
  <si>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</si>
  <si>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</si>
  <si>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</si>
  <si>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</si>
  <si>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</si>
  <si>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</si>
  <si>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</si>
  <si>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</si>
  <si>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</si>
  <si>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</si>
  <si>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</si>
  <si>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</si>
  <si>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</si>
  <si>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</si>
  <si>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</si>
  <si>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</si>
  <si>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</si>
  <si>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</si>
  <si>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</si>
  <si>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</si>
  <si>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</si>
  <si>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</si>
  <si>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</si>
  <si>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</si>
  <si>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</si>
  <si>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</si>
  <si>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</si>
  <si>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</si>
  <si>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</si>
  <si>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</si>
  <si>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</si>
  <si>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</si>
  <si>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</si>
  <si>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</si>
  <si>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</si>
  <si>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</si>
  <si>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</si>
  <si>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</si>
  <si>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</si>
  <si>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</si>
  <si>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</si>
  <si>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</si>
  <si>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</si>
  <si>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</si>
  <si>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</si>
  <si>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</si>
  <si>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</si>
  <si>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</si>
  <si>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</si>
  <si>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</si>
  <si>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</si>
  <si>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</si>
  <si>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</si>
  <si>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</si>
  <si>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</si>
  <si>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</si>
  <si>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</si>
  <si>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</si>
  <si>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</si>
  <si>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</si>
  <si>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</si>
  <si>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</si>
  <si>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</si>
  <si>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</si>
  <si>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</si>
  <si>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</si>
  <si>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</si>
  <si>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</si>
  <si>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</si>
  <si>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</si>
  <si>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</si>
  <si>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</si>
  <si>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</si>
  <si>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</si>
  <si>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</si>
  <si>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</si>
  <si>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</si>
  <si>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</si>
  <si>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</si>
  <si>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</si>
  <si>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</si>
  <si>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</si>
  <si>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</si>
  <si>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</si>
  <si>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</si>
  <si>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</si>
  <si>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</si>
  <si>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</si>
  <si>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</si>
  <si>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</si>
  <si>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</si>
  <si>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</si>
  <si>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</si>
  <si>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</si>
  <si>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</si>
  <si>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</si>
  <si>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</si>
  <si>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</si>
  <si>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</si>
  <si>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</si>
  <si>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</si>
  <si>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</si>
  <si>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</si>
  <si>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</si>
  <si>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</si>
  <si>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</si>
  <si>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</si>
  <si>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</si>
  <si>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</si>
  <si>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</si>
  <si>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</si>
  <si>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</si>
  <si>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</si>
  <si>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</si>
  <si>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</si>
  <si>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</si>
  <si>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</si>
  <si>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</si>
  <si>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</si>
  <si>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</si>
  <si>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</si>
  <si>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</si>
  <si>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</si>
  <si>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</si>
  <si>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</si>
  <si>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</si>
  <si>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</si>
  <si>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</si>
  <si>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</si>
  <si>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</si>
  <si>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</si>
  <si>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</si>
  <si>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</si>
  <si>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</si>
  <si>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</si>
  <si>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</si>
  <si>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</si>
  <si>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</si>
  <si>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</si>
  <si>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</si>
  <si>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</si>
  <si>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</si>
  <si>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</si>
  <si>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</si>
  <si>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</si>
  <si>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</si>
  <si>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</si>
  <si>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</si>
  <si>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</si>
  <si>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</si>
  <si>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</si>
  <si>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</si>
  <si>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</si>
  <si>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</si>
  <si>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</si>
  <si>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</si>
  <si>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</si>
  <si>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</si>
  <si>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</si>
  <si>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</si>
  <si>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</si>
  <si>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</si>
  <si>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</si>
  <si>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</si>
  <si>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</si>
  <si>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</si>
  <si>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</si>
  <si>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</si>
  <si>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</si>
  <si>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</si>
  <si>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</si>
  <si>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</si>
  <si>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</si>
  <si>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</si>
  <si>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</si>
  <si>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</si>
  <si>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</si>
  <si>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</si>
  <si>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</si>
  <si>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</si>
  <si>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</si>
  <si>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</si>
  <si>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</si>
  <si>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</si>
  <si>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</si>
  <si>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</si>
  <si>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</si>
  <si>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</si>
  <si>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</si>
  <si>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</si>
  <si>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</si>
  <si>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</si>
  <si>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</si>
  <si>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</si>
  <si>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</si>
  <si>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</si>
  <si>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</si>
  <si>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</si>
  <si>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</si>
  <si>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</si>
  <si>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</si>
  <si>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</si>
  <si>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</si>
  <si>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</si>
  <si>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</si>
  <si>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</si>
  <si>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</si>
  <si>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</si>
  <si>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</si>
  <si>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</si>
  <si>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</si>
  <si>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</si>
  <si>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</si>
  <si>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</si>
  <si>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</si>
  <si>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</si>
  <si>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</si>
  <si>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</si>
  <si>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</si>
  <si>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</si>
  <si>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</si>
  <si>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</si>
  <si>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</si>
  <si>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</si>
  <si>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</si>
  <si>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</si>
  <si>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</si>
  <si>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</si>
  <si>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</si>
  <si>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</si>
  <si>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</si>
  <si>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</si>
  <si>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</si>
  <si>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</si>
  <si>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</si>
  <si>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</si>
  <si>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</si>
  <si>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</si>
  <si>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</si>
  <si>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</si>
  <si>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</si>
  <si>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</si>
  <si>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</si>
  <si>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</si>
  <si>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</si>
  <si>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</si>
  <si>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</si>
  <si>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</si>
  <si>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</si>
  <si>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</si>
  <si>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</si>
  <si>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</si>
  <si>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</si>
  <si>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</si>
  <si>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</si>
  <si>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</si>
  <si>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</si>
  <si>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</si>
  <si>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</si>
  <si>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</si>
  <si>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</si>
  <si>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</si>
  <si>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</si>
  <si>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</si>
  <si>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</si>
  <si>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</si>
  <si>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</si>
  <si>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</si>
  <si>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</si>
  <si>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</si>
  <si>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</si>
  <si>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</si>
  <si>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</si>
  <si>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</si>
  <si>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</si>
  <si>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</si>
  <si>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</si>
  <si>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</si>
  <si>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</si>
  <si>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</si>
  <si>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</si>
  <si>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</si>
  <si>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</si>
  <si>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</si>
  <si>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</si>
  <si>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</si>
  <si>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</si>
  <si>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</si>
  <si>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</si>
  <si>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</si>
  <si>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</si>
  <si>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</si>
  <si>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</si>
  <si>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</si>
  <si>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</si>
  <si>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</si>
  <si>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</si>
  <si>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</si>
  <si>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</si>
  <si>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</si>
  <si>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</si>
  <si>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</si>
  <si>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</si>
  <si>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</si>
  <si>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</si>
  <si>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</si>
  <si>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</si>
  <si>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</si>
  <si>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</si>
  <si>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</si>
  <si>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</si>
  <si>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</si>
  <si>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</si>
  <si>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</si>
  <si>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</si>
  <si>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</si>
  <si>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</si>
  <si>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</si>
  <si>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</si>
  <si>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</si>
  <si>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</si>
  <si>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</si>
  <si>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</si>
  <si>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</si>
  <si>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</si>
  <si>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</si>
  <si>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</si>
  <si>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</si>
  <si>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</si>
  <si>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</si>
  <si>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</si>
  <si>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</si>
  <si>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</si>
  <si>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</si>
  <si>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</si>
  <si>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</si>
  <si>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</si>
  <si>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</si>
  <si>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</si>
  <si>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</si>
  <si>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</si>
  <si>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</si>
  <si>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</si>
  <si>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</si>
  <si>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</si>
  <si>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</si>
  <si>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</si>
  <si>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</si>
  <si>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</si>
  <si>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</si>
  <si>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</si>
  <si>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</si>
  <si>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</si>
  <si>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</si>
  <si>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</si>
  <si>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</si>
  <si>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</si>
  <si>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</si>
  <si>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</si>
  <si>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</si>
  <si>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</si>
  <si>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</si>
  <si>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</si>
  <si>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</si>
  <si>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</si>
  <si>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</si>
  <si>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</si>
  <si>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</si>
  <si>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</si>
  <si>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</si>
  <si>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</si>
  <si>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</si>
  <si>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</si>
  <si>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</si>
  <si>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</si>
  <si>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</si>
  <si>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</si>
  <si>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</si>
  <si>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</si>
  <si>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</si>
  <si>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</si>
  <si>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</si>
  <si>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</si>
  <si>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</si>
  <si>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</si>
  <si>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</si>
  <si>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</si>
  <si>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</si>
  <si>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</si>
  <si>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</si>
  <si>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</si>
  <si>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</si>
  <si>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</si>
  <si>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</si>
  <si>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</si>
  <si>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</si>
  <si>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</si>
  <si>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</si>
  <si>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</si>
  <si>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</si>
  <si>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</si>
  <si>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</si>
  <si>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</si>
  <si>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</si>
  <si>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</si>
  <si>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</si>
  <si>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</si>
  <si>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</si>
  <si>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</si>
  <si>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</si>
  <si>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</si>
  <si>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</si>
  <si>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</si>
  <si>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</si>
  <si>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</si>
  <si>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</si>
  <si>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</si>
  <si>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</si>
  <si>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</si>
  <si>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</si>
  <si>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</si>
  <si>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</si>
  <si>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</si>
  <si>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</si>
  <si>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</si>
  <si>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</si>
  <si>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</si>
  <si>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</si>
  <si>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</si>
  <si>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</si>
  <si>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</si>
  <si>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</si>
  <si>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</si>
  <si>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</si>
  <si>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</si>
  <si>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</si>
  <si>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</si>
  <si>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</si>
  <si>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</si>
  <si>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</si>
  <si>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</si>
  <si>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</si>
  <si>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</si>
  <si>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</si>
  <si>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</si>
  <si>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</si>
  <si>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</si>
  <si>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</si>
  <si>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</si>
  <si>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</si>
  <si>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</si>
  <si>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</si>
  <si>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</si>
  <si>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</si>
  <si>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</si>
  <si>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</si>
  <si>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</si>
  <si>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</si>
  <si>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</si>
  <si>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</si>
  <si>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</si>
  <si>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</si>
  <si>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</si>
  <si>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</si>
  <si>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</si>
  <si>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</si>
  <si>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</si>
  <si>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</si>
  <si>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</si>
  <si>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</si>
  <si>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</si>
  <si>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</si>
  <si>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</si>
  <si>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</si>
  <si>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</si>
  <si>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</si>
  <si>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</si>
  <si>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</si>
  <si>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</si>
  <si>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</si>
  <si>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</si>
  <si>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</si>
  <si>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</si>
  <si>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</si>
  <si>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</si>
  <si>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</si>
  <si>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</si>
  <si>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</si>
  <si>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</si>
  <si>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</si>
  <si>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</si>
  <si>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</si>
  <si>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</si>
  <si>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</si>
  <si>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</si>
  <si>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</si>
  <si>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</si>
  <si>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</si>
  <si>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</si>
  <si>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</si>
  <si>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</si>
  <si>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</si>
  <si>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</si>
  <si>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</si>
  <si>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</si>
  <si>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</si>
  <si>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</si>
  <si>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</si>
  <si>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</si>
  <si>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</si>
  <si>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</si>
  <si>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</si>
  <si>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</si>
  <si>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</si>
  <si>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</si>
  <si>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</si>
  <si>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</si>
  <si>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</si>
  <si>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</si>
  <si>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</si>
  <si>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</si>
  <si>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</si>
  <si>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</si>
  <si>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</si>
  <si>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</si>
  <si>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</si>
  <si>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</si>
  <si>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</si>
  <si>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</si>
  <si>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</si>
  <si>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</si>
  <si>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</si>
  <si>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</si>
  <si>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</si>
  <si>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</si>
  <si>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</si>
  <si>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</si>
  <si>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</si>
  <si>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</si>
  <si>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</si>
  <si>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</si>
  <si>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</si>
  <si>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</si>
  <si>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</si>
  <si>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</si>
  <si>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</si>
  <si>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</si>
  <si>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</si>
  <si>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</si>
  <si>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</si>
  <si>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</si>
  <si>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</si>
  <si>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</si>
  <si>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</si>
  <si>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</si>
  <si>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</si>
  <si>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</si>
  <si>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</si>
  <si>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</si>
  <si>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</si>
  <si>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</si>
  <si>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</si>
  <si>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</si>
  <si>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</si>
  <si>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</si>
  <si>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</si>
  <si>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</si>
  <si>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</si>
  <si>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</si>
  <si>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</si>
  <si>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</si>
  <si>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</si>
  <si>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</si>
  <si>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</si>
  <si>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</si>
  <si>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</si>
  <si>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</si>
  <si>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</si>
  <si>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</si>
  <si>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</si>
  <si>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</si>
  <si>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</si>
  <si>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</si>
  <si>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</si>
  <si>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</si>
  <si>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</si>
  <si>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</si>
  <si>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</si>
  <si>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</si>
  <si>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</si>
  <si>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</si>
  <si>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</si>
  <si>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</si>
  <si>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</si>
  <si>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</si>
  <si>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</si>
  <si>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</si>
  <si>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</si>
  <si>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</si>
  <si>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</si>
  <si>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</si>
  <si>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</si>
  <si>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</si>
  <si>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</si>
  <si>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</si>
  <si>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</si>
  <si>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</si>
  <si>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</si>
  <si>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</si>
  <si>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</si>
  <si>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</si>
  <si>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</si>
  <si>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</si>
  <si>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</si>
  <si>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</si>
  <si>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</si>
  <si>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</si>
  <si>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</si>
  <si>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</si>
  <si>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</si>
  <si>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</si>
  <si>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</si>
  <si>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</si>
  <si>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</si>
  <si>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</si>
  <si>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</si>
  <si>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</si>
  <si>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</si>
  <si>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</si>
  <si>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</si>
  <si>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</si>
  <si>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</si>
  <si>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</si>
  <si>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</si>
  <si>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</si>
  <si>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</si>
  <si>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</si>
  <si>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</si>
  <si>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</si>
  <si>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</si>
  <si>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</si>
  <si>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</si>
  <si>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</si>
  <si>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</si>
  <si>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</si>
  <si>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</si>
  <si>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</si>
  <si>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</si>
  <si>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</si>
  <si>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</si>
  <si>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</si>
  <si>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</si>
  <si>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</si>
  <si>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</si>
  <si>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</si>
  <si>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</si>
  <si>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</si>
  <si>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</si>
  <si>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</si>
  <si>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</si>
  <si>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</si>
  <si>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</si>
  <si>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</si>
  <si>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</si>
  <si>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</si>
  <si>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</si>
  <si>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</si>
  <si>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</si>
  <si>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</si>
  <si>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</si>
  <si>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</si>
  <si>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</si>
  <si>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</si>
  <si>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</si>
  <si>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</si>
  <si>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</si>
  <si>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</si>
  <si>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</si>
  <si>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</si>
  <si>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</si>
  <si>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</si>
  <si>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</si>
  <si>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</si>
  <si>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</si>
  <si>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</si>
  <si>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</si>
  <si>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</si>
  <si>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</si>
  <si>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</si>
  <si>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</si>
  <si>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</si>
  <si>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</si>
  <si>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</si>
  <si>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</si>
  <si>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</si>
  <si>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</si>
  <si>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</si>
  <si>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</si>
  <si>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</si>
  <si>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</si>
  <si>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</si>
  <si>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</si>
  <si>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</si>
  <si>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</si>
  <si>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</si>
  <si>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</si>
  <si>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</si>
  <si>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</si>
  <si>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</si>
  <si>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</si>
  <si>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</si>
  <si>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</si>
  <si>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</si>
  <si>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</si>
  <si>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</si>
  <si>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</si>
  <si>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</si>
  <si>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</si>
  <si>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</si>
  <si>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</si>
  <si>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</si>
  <si>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</si>
  <si>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</si>
  <si>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</si>
  <si>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</si>
  <si>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</si>
  <si>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</si>
  <si>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</si>
  <si>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</si>
  <si>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</si>
  <si>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</si>
  <si>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</si>
  <si>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</si>
  <si>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</si>
  <si>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</si>
  <si>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</si>
  <si>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</si>
  <si>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</si>
  <si>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</si>
  <si>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</si>
  <si>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</si>
  <si>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</si>
  <si>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</si>
  <si>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</si>
  <si>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</si>
  <si>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</si>
  <si>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</si>
  <si>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</si>
  <si>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</si>
  <si>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</si>
  <si>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</si>
  <si>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</si>
  <si>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</si>
  <si>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</si>
  <si>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</si>
  <si>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</si>
  <si>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</si>
  <si>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</si>
  <si>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</si>
  <si>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</si>
  <si>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</si>
  <si>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</si>
  <si>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</si>
  <si>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</si>
  <si>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</si>
  <si>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</si>
  <si>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</si>
  <si>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</si>
  <si>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</si>
  <si>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</si>
  <si>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</si>
  <si>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</si>
  <si>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</si>
  <si>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</si>
  <si>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</si>
  <si>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</si>
  <si>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</si>
  <si>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</si>
  <si>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</si>
  <si>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</si>
  <si>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</si>
  <si>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</si>
  <si>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</si>
  <si>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</si>
  <si>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</si>
  <si>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</si>
  <si>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</si>
  <si>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</si>
  <si>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</si>
  <si>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</si>
  <si>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</si>
  <si>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</si>
  <si>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</si>
  <si>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</si>
  <si>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</si>
  <si>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</si>
  <si>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</si>
  <si>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</si>
  <si>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</si>
  <si>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</si>
  <si>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</si>
  <si>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</si>
  <si>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</si>
  <si>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</si>
  <si>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</si>
  <si>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</si>
  <si>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</si>
  <si>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</si>
  <si>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</si>
  <si>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</si>
  <si>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</si>
  <si>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</si>
  <si>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</si>
  <si>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</si>
  <si>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</si>
  <si>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</si>
  <si>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</si>
  <si>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</si>
  <si>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</si>
  <si>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</si>
  <si>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</si>
  <si>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</si>
  <si>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</si>
  <si>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</si>
  <si>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</si>
  <si>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</si>
  <si>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</si>
  <si>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</si>
  <si>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</si>
  <si>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</si>
  <si>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</si>
  <si>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</si>
  <si>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</si>
  <si>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</si>
  <si>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</si>
  <si>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</si>
  <si>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</si>
  <si>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</si>
  <si>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</si>
  <si>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</si>
  <si>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</si>
  <si>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</si>
  <si>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</si>
  <si>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</si>
  <si>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</si>
  <si>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</si>
  <si>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</si>
  <si>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</si>
  <si>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</si>
  <si>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</si>
  <si>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</si>
  <si>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</si>
  <si>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</si>
  <si>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</si>
  <si>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</si>
  <si>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</si>
  <si>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</si>
  <si>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</si>
  <si>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</si>
  <si>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</si>
  <si>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</si>
  <si>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</si>
  <si>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</si>
  <si>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</si>
  <si>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</si>
  <si>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</si>
  <si>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</si>
  <si>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</si>
  <si>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</si>
  <si>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</si>
  <si>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</si>
  <si>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</si>
  <si>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</si>
  <si>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</si>
  <si>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</si>
  <si>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</si>
  <si>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</si>
  <si>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</si>
  <si>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</si>
  <si>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</si>
  <si>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</si>
  <si>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</si>
  <si>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</si>
  <si>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</si>
  <si>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</si>
  <si>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</si>
  <si>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</si>
  <si>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</si>
  <si>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</si>
  <si>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</si>
  <si>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</si>
  <si>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</si>
  <si>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</si>
  <si>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</si>
  <si>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</si>
  <si>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</si>
  <si>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</si>
  <si>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</si>
  <si>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</si>
  <si>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</si>
  <si>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</si>
  <si>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</si>
  <si>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</si>
  <si>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</si>
  <si>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</si>
  <si>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</si>
  <si>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</si>
  <si>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</si>
  <si>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</si>
  <si>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</si>
  <si>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</si>
  <si>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</si>
  <si>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</si>
  <si>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</si>
  <si>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</si>
  <si>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</si>
  <si>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</si>
  <si>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</si>
  <si>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</si>
  <si>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</si>
  <si>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</si>
  <si>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</si>
  <si>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</si>
  <si>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</si>
  <si>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</si>
  <si>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</si>
  <si>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</si>
  <si>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</si>
  <si>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</si>
  <si>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</si>
  <si>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</si>
  <si>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</si>
  <si>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</si>
  <si>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</si>
  <si>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</si>
  <si>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</si>
  <si>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</si>
  <si>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</si>
  <si>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</si>
  <si>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</si>
  <si>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</si>
  <si>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</si>
  <si>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</si>
  <si>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</si>
  <si>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</si>
  <si>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</si>
  <si>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</si>
  <si>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</si>
  <si>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</si>
  <si>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</si>
  <si>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</si>
  <si>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</si>
  <si>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</si>
  <si>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</si>
  <si>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</si>
  <si>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</si>
  <si>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</si>
  <si>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</si>
  <si>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</si>
  <si>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</si>
  <si>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</si>
  <si>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</si>
  <si>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</si>
  <si>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</si>
  <si>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</si>
  <si>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</si>
  <si>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</si>
  <si>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</si>
  <si>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</si>
  <si>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</si>
  <si>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</si>
  <si>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</si>
  <si>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</si>
  <si>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</si>
  <si>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</si>
  <si>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</si>
  <si>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</si>
  <si>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</si>
  <si>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</si>
  <si>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</si>
  <si>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</si>
  <si>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</si>
  <si>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</si>
  <si>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</si>
  <si>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</si>
  <si>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</si>
  <si>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</si>
  <si>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</si>
  <si>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</si>
  <si>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</si>
  <si>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</si>
  <si>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</si>
  <si>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</si>
  <si>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</si>
  <si>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</si>
  <si>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</si>
  <si>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</si>
  <si>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</si>
  <si>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</si>
  <si>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</si>
  <si>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</si>
  <si>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</si>
  <si>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</si>
  <si>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</si>
  <si>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</si>
  <si>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</si>
  <si>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</si>
  <si>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</si>
  <si>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</si>
  <si>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</si>
  <si>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</si>
  <si>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</si>
  <si>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</si>
  <si>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</si>
  <si>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</si>
  <si>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</si>
  <si>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</si>
  <si>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</si>
  <si>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</si>
  <si>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</si>
  <si>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</si>
  <si>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</si>
  <si>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</si>
  <si>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</si>
  <si>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</si>
  <si>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</si>
  <si>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</si>
  <si>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</si>
  <si>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</si>
  <si>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</si>
  <si>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</si>
  <si>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</si>
  <si>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</si>
  <si>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</si>
  <si>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</si>
  <si>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</si>
  <si>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</si>
  <si>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</si>
  <si>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</si>
  <si>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</si>
  <si>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</si>
  <si>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</si>
  <si>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</si>
  <si>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</si>
  <si>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</si>
  <si>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</si>
  <si>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</si>
  <si>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</si>
  <si>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</si>
  <si>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</si>
  <si>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</si>
  <si>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</si>
  <si>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</si>
  <si>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</si>
  <si>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</si>
  <si>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</si>
  <si>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</si>
  <si>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</si>
  <si>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</si>
  <si>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</si>
  <si>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</si>
  <si>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</si>
  <si>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</si>
  <si>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</si>
  <si>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</si>
  <si>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</si>
  <si>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</si>
  <si>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</si>
  <si>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</si>
  <si>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</si>
  <si>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</si>
  <si>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</si>
  <si>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</si>
  <si>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</si>
  <si>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</si>
  <si>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</si>
  <si>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</si>
  <si>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</si>
  <si>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</si>
  <si>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</si>
  <si>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</si>
  <si>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</si>
  <si>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</si>
  <si>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</si>
  <si>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</si>
  <si>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</si>
  <si>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</si>
  <si>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</si>
  <si>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</si>
  <si>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</si>
  <si>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</si>
  <si>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</si>
  <si>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</si>
  <si>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</si>
  <si>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</si>
  <si>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</si>
  <si>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</si>
  <si>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</si>
  <si>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</si>
  <si>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</si>
  <si>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</si>
  <si>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</si>
  <si>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</si>
  <si>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</si>
  <si>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</si>
  <si>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</si>
  <si>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</si>
  <si>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</si>
  <si>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</si>
  <si>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</si>
  <si>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</si>
  <si>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</si>
  <si>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</si>
  <si>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</si>
  <si>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</si>
  <si>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</si>
  <si>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</si>
  <si>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</si>
  <si>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</si>
  <si>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</si>
  <si>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</si>
  <si>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</si>
  <si>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</si>
  <si>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</si>
  <si>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</si>
  <si>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</si>
  <si>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</si>
  <si>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</si>
  <si>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</si>
  <si>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</si>
  <si>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</si>
  <si>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</si>
  <si>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</si>
  <si>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</si>
  <si>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</si>
  <si>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</si>
  <si>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</si>
  <si>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</si>
  <si>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</si>
  <si>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</si>
  <si>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</si>
  <si>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</si>
  <si>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</si>
  <si>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</si>
  <si>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</si>
  <si>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</si>
  <si>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</si>
  <si>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</si>
  <si>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</si>
  <si>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</si>
  <si>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</si>
  <si>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</si>
  <si>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</si>
  <si>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</si>
  <si>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</si>
  <si>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</si>
  <si>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</si>
  <si>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</si>
  <si>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</si>
  <si>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</si>
  <si>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</si>
  <si>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</si>
  <si>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</si>
  <si>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</si>
  <si>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</si>
  <si>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</si>
  <si>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</si>
  <si>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</si>
  <si>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</si>
  <si>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</si>
  <si>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</si>
  <si>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</si>
  <si>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</si>
  <si>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</si>
  <si>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</si>
  <si>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</si>
  <si>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</si>
  <si>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</si>
  <si>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</si>
  <si>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</si>
  <si>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</si>
  <si>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</si>
  <si>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</si>
  <si>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</si>
  <si>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</si>
  <si>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</si>
  <si>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</si>
  <si>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</si>
  <si>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</si>
  <si>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</si>
  <si>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</si>
  <si>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</si>
  <si>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</si>
  <si>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</si>
  <si>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</si>
  <si>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</si>
  <si>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</si>
  <si>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</si>
  <si>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</si>
  <si>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</si>
  <si>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</si>
  <si>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</si>
  <si>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</si>
  <si>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</si>
  <si>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</si>
  <si>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</si>
  <si>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</si>
  <si>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</si>
  <si>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</si>
  <si>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</si>
  <si>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</si>
  <si>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</si>
  <si>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</si>
  <si>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</si>
  <si>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</si>
  <si>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</si>
  <si>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</si>
  <si>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</si>
  <si>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</si>
  <si>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</si>
  <si>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</si>
  <si>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</si>
  <si>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</si>
  <si>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</si>
  <si>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</si>
  <si>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</si>
  <si>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</si>
  <si>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</si>
  <si>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</si>
  <si>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</si>
  <si>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</si>
  <si>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</si>
  <si>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</si>
  <si>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</si>
  <si>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</si>
  <si>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</si>
  <si>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</si>
  <si>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</si>
  <si>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</si>
  <si>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</si>
  <si>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</si>
  <si>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</si>
  <si>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</si>
  <si>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</si>
  <si>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</si>
  <si>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</si>
  <si>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</si>
  <si>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</si>
  <si>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</si>
  <si>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</si>
  <si>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</si>
  <si>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</si>
  <si>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</si>
  <si>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</si>
  <si>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</si>
  <si>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</si>
  <si>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</si>
  <si>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</si>
  <si>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</si>
  <si>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</si>
  <si>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</si>
  <si>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</si>
  <si>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</si>
  <si>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</si>
  <si>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</si>
  <si>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</si>
  <si>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</si>
  <si>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</si>
  <si>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</si>
  <si>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</si>
  <si>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</si>
  <si>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</si>
  <si>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</si>
  <si>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</si>
  <si>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</si>
  <si>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</si>
  <si>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</si>
  <si>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</si>
  <si>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</si>
  <si>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</si>
  <si>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</si>
  <si>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</si>
  <si>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</si>
  <si>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</si>
  <si>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</si>
  <si>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</si>
  <si>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</si>
  <si>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</si>
  <si>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</si>
  <si>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</si>
  <si>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</si>
  <si>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</si>
  <si>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</si>
  <si>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</si>
  <si>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</si>
  <si>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</si>
  <si>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</si>
  <si>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</si>
  <si>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</si>
  <si>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</si>
  <si>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</si>
  <si>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</si>
  <si>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</si>
  <si>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</si>
  <si>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</si>
  <si>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</si>
  <si>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</si>
  <si>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</si>
  <si>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</si>
  <si>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</si>
  <si>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</si>
  <si>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</si>
  <si>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</si>
  <si>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</si>
  <si>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</si>
  <si>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</si>
  <si>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</si>
  <si>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</si>
  <si>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</si>
  <si>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</si>
  <si>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</si>
  <si>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</si>
  <si>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</si>
  <si>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</si>
  <si>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</si>
  <si>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</si>
  <si>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</si>
  <si>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</si>
  <si>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</si>
  <si>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</si>
  <si>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</si>
  <si>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</si>
  <si>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</si>
  <si>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</si>
  <si>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</si>
  <si>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</si>
  <si>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</si>
  <si>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</si>
  <si>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</si>
  <si>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</si>
  <si>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</si>
  <si>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</si>
  <si>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</si>
  <si>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</si>
  <si>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</si>
  <si>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</si>
  <si>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</si>
  <si>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</si>
  <si>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</si>
  <si>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</si>
  <si>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</si>
  <si>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</si>
  <si>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</si>
  <si>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</si>
  <si>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</si>
  <si>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</si>
  <si>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</si>
  <si>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</si>
  <si>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</si>
  <si>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</si>
  <si>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</si>
  <si>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</si>
  <si>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</si>
  <si>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</si>
  <si>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</si>
  <si>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</si>
  <si>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</si>
  <si>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</si>
  <si>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</si>
  <si>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</si>
  <si>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</si>
  <si>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</si>
  <si>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</si>
  <si>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</si>
  <si>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</si>
  <si>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</si>
  <si>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</si>
  <si>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</si>
  <si>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</si>
  <si>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</si>
  <si>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</si>
  <si>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</si>
  <si>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</si>
  <si>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</si>
  <si>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</si>
  <si>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</si>
  <si>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</si>
  <si>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</si>
  <si>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</si>
  <si>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</si>
  <si>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</si>
  <si>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</si>
  <si>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</si>
  <si>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</si>
  <si>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</si>
  <si>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</si>
  <si>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</si>
  <si>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</si>
  <si>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</si>
  <si>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</si>
  <si>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</si>
  <si>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</si>
  <si>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</si>
  <si>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</si>
  <si>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</si>
  <si>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</si>
  <si>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</si>
  <si>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</si>
  <si>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</si>
  <si>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</si>
  <si>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</si>
  <si>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</si>
  <si>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</si>
  <si>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</si>
  <si>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</si>
  <si>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</si>
  <si>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</si>
  <si>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</si>
  <si>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</si>
  <si>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</si>
  <si>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</si>
  <si>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</si>
  <si>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</si>
  <si>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</si>
  <si>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</si>
  <si>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</si>
  <si>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</si>
  <si>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</si>
  <si>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</si>
  <si>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</si>
  <si>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</si>
  <si>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</si>
  <si>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</si>
  <si>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</si>
  <si>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</si>
  <si>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</si>
  <si>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</si>
  <si>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</si>
  <si>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</si>
  <si>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</si>
  <si>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</si>
  <si>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</si>
  <si>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</si>
  <si>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</si>
  <si>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</si>
  <si>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</si>
  <si>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</si>
  <si>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</si>
  <si>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</si>
  <si>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</si>
  <si>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</si>
  <si>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</si>
  <si>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</si>
  <si>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</si>
  <si>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</si>
  <si>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</si>
  <si>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</si>
  <si>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</si>
  <si>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</si>
  <si>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</si>
  <si>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</si>
  <si>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</si>
  <si>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</si>
  <si>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</si>
  <si>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</si>
  <si>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</si>
  <si>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</si>
  <si>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</si>
  <si>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</si>
  <si>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</si>
  <si>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</si>
  <si>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</si>
  <si>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</si>
  <si>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</si>
  <si>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</si>
  <si>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</si>
  <si>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</si>
  <si>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</si>
  <si>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</si>
  <si>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</si>
  <si>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</si>
  <si>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</si>
  <si>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</si>
  <si>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</si>
  <si>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</si>
  <si>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</si>
  <si>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</si>
  <si>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</si>
  <si>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</si>
  <si>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</si>
  <si>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</si>
  <si>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</si>
  <si>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</si>
  <si>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</si>
  <si>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</si>
  <si>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</si>
  <si>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</si>
  <si>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</si>
  <si>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</si>
  <si>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</si>
  <si>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</si>
  <si>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</si>
  <si>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</si>
  <si>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</si>
  <si>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</si>
  <si>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</si>
  <si>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</si>
  <si>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</si>
  <si>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</si>
  <si>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</si>
  <si>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</si>
  <si>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</si>
  <si>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</si>
  <si>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</si>
  <si>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</si>
  <si>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</si>
  <si>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</si>
  <si>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</si>
  <si>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</si>
  <si>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</si>
  <si>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</si>
  <si>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</si>
  <si>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</si>
  <si>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</si>
  <si>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</si>
  <si>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</si>
  <si>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</si>
  <si>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</si>
  <si>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</si>
  <si>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</si>
  <si>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</si>
  <si>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</si>
  <si>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</si>
  <si>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</si>
  <si>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</si>
  <si>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</si>
  <si>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</si>
  <si>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</si>
  <si>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</si>
  <si>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</si>
  <si>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</si>
  <si>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</si>
  <si>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</si>
  <si>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</si>
  <si>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</si>
  <si>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</si>
  <si>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</si>
  <si>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</si>
  <si>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</si>
  <si>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</si>
  <si>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</si>
  <si>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</si>
  <si>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</si>
  <si>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</si>
  <si>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</si>
  <si>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</si>
  <si>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</si>
  <si>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</si>
  <si>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</si>
  <si>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</si>
  <si>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</si>
  <si>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</si>
  <si>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</si>
  <si>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</si>
  <si>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</si>
  <si>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</si>
  <si>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</si>
  <si>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</si>
  <si>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</si>
  <si>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</si>
  <si>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</si>
  <si>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</si>
  <si>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</si>
  <si>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</si>
  <si>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</si>
  <si>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</si>
  <si>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</si>
  <si>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</si>
  <si>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</si>
  <si>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</si>
  <si>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</si>
  <si>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</si>
  <si>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</si>
  <si>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</si>
  <si>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</si>
  <si>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</si>
  <si>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</si>
  <si>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</si>
  <si>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</si>
  <si>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</si>
  <si>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</si>
  <si>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</si>
  <si>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</si>
  <si>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</si>
  <si>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</si>
  <si>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</si>
  <si>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</si>
  <si>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</si>
  <si>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</si>
  <si>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</si>
  <si>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</si>
  <si>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</si>
  <si>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</si>
  <si>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</si>
  <si>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</si>
  <si>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</si>
  <si>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</si>
  <si>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</si>
  <si>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</si>
  <si>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</si>
  <si>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</si>
  <si>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</si>
  <si>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</si>
  <si>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</si>
  <si>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</si>
  <si>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</si>
  <si>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</si>
  <si>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</si>
  <si>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</si>
  <si>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</si>
  <si>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</si>
  <si>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</si>
  <si>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</si>
  <si>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</si>
  <si>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</si>
  <si>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</si>
  <si>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</si>
  <si>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</si>
  <si>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</si>
  <si>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</si>
  <si>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</si>
  <si>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</si>
  <si>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</si>
  <si>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</si>
  <si>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</si>
  <si>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</si>
  <si>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</si>
  <si>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</si>
  <si>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</si>
  <si>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</si>
  <si>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</si>
  <si>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</si>
  <si>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</si>
  <si>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</si>
  <si>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</si>
  <si>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</si>
  <si>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</si>
  <si>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</si>
  <si>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</si>
  <si>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</si>
  <si>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</si>
  <si>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</si>
  <si>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</si>
  <si>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</si>
  <si>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</si>
  <si>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</si>
  <si>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</si>
  <si>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</si>
  <si>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</si>
  <si>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</si>
  <si>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</si>
  <si>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</si>
  <si>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</si>
  <si>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</si>
  <si>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</si>
  <si>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</si>
  <si>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</si>
  <si>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</si>
  <si>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</si>
  <si>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</si>
  <si>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</si>
  <si>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</si>
  <si>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</si>
  <si>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</si>
  <si>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</si>
  <si>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</si>
  <si>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</si>
  <si>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</si>
  <si>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</si>
  <si>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</si>
  <si>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</si>
  <si>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</si>
  <si>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</si>
  <si>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</si>
  <si>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</si>
  <si>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</si>
  <si>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</si>
  <si>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</si>
  <si>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</si>
  <si>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</si>
  <si>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</si>
  <si>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</si>
  <si>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</si>
  <si>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</si>
  <si>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</si>
  <si>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</si>
  <si>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</si>
  <si>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</si>
  <si>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</si>
  <si>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</si>
  <si>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</si>
  <si>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</si>
  <si>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</si>
  <si>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</si>
  <si>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</si>
  <si>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</si>
  <si>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</si>
  <si>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</si>
  <si>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</si>
  <si>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</si>
  <si>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</si>
  <si>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</si>
  <si>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</si>
  <si>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</si>
  <si>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</si>
  <si>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</si>
  <si>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</si>
  <si>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</si>
  <si>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</si>
  <si>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</si>
  <si>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</si>
  <si>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</si>
  <si>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</si>
  <si>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</si>
  <si>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</si>
  <si>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</si>
  <si>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</si>
  <si>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</si>
  <si>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</si>
  <si>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</si>
  <si>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</si>
  <si>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</si>
  <si>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</si>
  <si>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</si>
  <si>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</si>
  <si>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</si>
  <si>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</si>
  <si>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</si>
  <si>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</si>
  <si>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</si>
  <si>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</si>
  <si>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</si>
  <si>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</si>
  <si>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</si>
  <si>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</si>
  <si>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</si>
  <si>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</si>
  <si>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</si>
  <si>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</si>
  <si>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</si>
  <si>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</si>
  <si>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</si>
  <si>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</si>
  <si>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</si>
  <si>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</si>
  <si>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</si>
  <si>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</si>
  <si>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</si>
  <si>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</si>
  <si>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</si>
  <si>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</si>
  <si>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</si>
  <si>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</si>
  <si>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</si>
  <si>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</si>
  <si>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</si>
  <si>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</si>
  <si>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</si>
  <si>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</si>
  <si>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</si>
  <si>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</si>
  <si>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</si>
  <si>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</si>
  <si>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</si>
  <si>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</si>
  <si>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</si>
  <si>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</si>
  <si>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</si>
  <si>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</si>
  <si>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</si>
  <si>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</si>
  <si>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</si>
  <si>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</si>
  <si>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</si>
  <si>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</si>
  <si>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</si>
  <si>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</si>
  <si>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</si>
  <si>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</si>
  <si>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</si>
  <si>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</si>
  <si>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</si>
  <si>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</si>
  <si>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</si>
  <si>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</si>
  <si>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</si>
  <si>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</si>
  <si>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</si>
  <si>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</si>
  <si>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</si>
  <si>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</si>
  <si>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</si>
  <si>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</si>
  <si>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</si>
  <si>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</si>
  <si>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</si>
  <si>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</si>
  <si>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</si>
  <si>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</si>
  <si>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</si>
  <si>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</si>
  <si>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</si>
  <si>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</si>
  <si>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</si>
  <si>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</si>
  <si>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</si>
  <si>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</si>
  <si>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</si>
  <si>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</si>
  <si>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</si>
  <si>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</si>
  <si>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</si>
  <si>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</si>
  <si>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</si>
  <si>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</si>
  <si>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</si>
  <si>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</si>
  <si>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</si>
  <si>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</si>
  <si>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</si>
  <si>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</si>
  <si>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</si>
  <si>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</si>
  <si>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</si>
  <si>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</si>
  <si>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</si>
  <si>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</si>
  <si>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</si>
  <si>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</si>
  <si>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</si>
  <si>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</si>
  <si>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</si>
  <si>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</si>
  <si>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</si>
  <si>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</si>
  <si>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</si>
  <si>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</si>
  <si>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</si>
  <si>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</si>
  <si>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</si>
  <si>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</si>
  <si>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</si>
  <si>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</si>
  <si>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</si>
  <si>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</si>
  <si>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</si>
  <si>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</si>
  <si>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</si>
  <si>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</si>
  <si>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</si>
  <si>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</si>
  <si>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</si>
  <si>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</si>
  <si>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</si>
  <si>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</si>
  <si>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</si>
  <si>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</si>
  <si>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</si>
  <si>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</si>
  <si>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</si>
  <si>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</si>
  <si>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</si>
  <si>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</si>
  <si>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</si>
  <si>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</si>
  <si>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</si>
  <si>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</si>
  <si>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</si>
  <si>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</si>
  <si>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</si>
  <si>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</si>
  <si>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</si>
  <si>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</si>
  <si>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</si>
  <si>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</si>
  <si>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</si>
  <si>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</si>
  <si>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</si>
  <si>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</si>
  <si>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</si>
  <si>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</si>
  <si>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</si>
  <si>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</si>
  <si>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</si>
  <si>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</si>
  <si>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</si>
  <si>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</si>
  <si>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</si>
  <si>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</si>
  <si>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</si>
  <si>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</si>
  <si>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</si>
  <si>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</si>
  <si>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</si>
  <si>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</si>
  <si>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</si>
  <si>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</si>
  <si>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</si>
  <si>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</si>
  <si>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</si>
  <si>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</si>
  <si>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</si>
  <si>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</si>
  <si>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</si>
  <si>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</si>
  <si>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</si>
  <si>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</si>
  <si>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</si>
  <si>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</si>
  <si>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</si>
  <si>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</si>
  <si>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</si>
  <si>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</si>
  <si>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</si>
  <si>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</si>
  <si>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</si>
  <si>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</si>
  <si>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</si>
  <si>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</si>
  <si>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</si>
  <si>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</si>
  <si>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</si>
  <si>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</si>
  <si>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</si>
  <si>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</si>
  <si>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</si>
  <si>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</si>
  <si>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</si>
  <si>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</si>
  <si>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</si>
  <si>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</si>
  <si>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</si>
  <si>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</si>
  <si>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</si>
  <si>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</si>
  <si>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</si>
  <si>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</si>
  <si>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</si>
  <si>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</si>
  <si>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</si>
  <si>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</si>
  <si>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</si>
  <si>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</si>
  <si>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</si>
  <si>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</si>
  <si>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</si>
  <si>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</si>
  <si>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</si>
  <si>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</si>
  <si>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</si>
  <si>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</si>
  <si>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</si>
  <si>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</si>
  <si>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</si>
  <si>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</si>
  <si>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</si>
  <si>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</si>
  <si>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</si>
  <si>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</si>
  <si>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</si>
  <si>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</si>
  <si>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</si>
  <si>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</si>
  <si>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</si>
  <si>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</si>
  <si>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</si>
  <si>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</si>
  <si>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</si>
  <si>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</si>
  <si>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</si>
  <si>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</si>
  <si>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</si>
  <si>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</si>
  <si>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</si>
  <si>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</si>
  <si>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</si>
  <si>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</si>
  <si>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</si>
  <si>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</si>
  <si>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</si>
  <si>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</si>
  <si>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</si>
  <si>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</si>
  <si>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</si>
  <si>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</si>
  <si>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</si>
  <si>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</si>
  <si>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</si>
  <si>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</si>
  <si>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</si>
  <si>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</si>
  <si>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</si>
  <si>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</si>
  <si>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</si>
  <si>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</si>
  <si>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</si>
  <si>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</si>
  <si>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</si>
  <si>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</si>
  <si>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</si>
  <si>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</si>
  <si>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</si>
  <si>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</si>
  <si>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</si>
  <si>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</si>
  <si>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</si>
  <si>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</si>
  <si>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</si>
  <si>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</si>
  <si>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</si>
  <si>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</si>
  <si>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</si>
  <si>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</si>
  <si>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</si>
  <si>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</si>
  <si>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</si>
  <si>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</si>
  <si>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</si>
  <si>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</si>
  <si>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</si>
  <si>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</si>
  <si>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</si>
  <si>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</si>
  <si>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</si>
  <si>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</si>
  <si>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</si>
  <si>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</si>
  <si>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</si>
  <si>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</si>
  <si>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</si>
  <si>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</si>
  <si>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</si>
  <si>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</si>
  <si>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</si>
  <si>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</si>
  <si>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</si>
  <si>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</si>
  <si>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</si>
  <si>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</si>
  <si>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</si>
  <si>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</si>
  <si>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</si>
  <si>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</si>
  <si>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</si>
  <si>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</si>
  <si>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</si>
  <si>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</si>
  <si>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</si>
  <si>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</si>
  <si>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</si>
  <si>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</si>
  <si>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</si>
  <si>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</si>
  <si>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</si>
  <si>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</si>
  <si>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</si>
  <si>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</si>
  <si>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</si>
  <si>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</si>
  <si>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</si>
  <si>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</si>
  <si>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</si>
  <si>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</si>
  <si>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</si>
  <si>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</si>
  <si>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</si>
  <si>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</si>
  <si>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</si>
  <si>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</si>
  <si>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</si>
  <si>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</si>
  <si>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</si>
  <si>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</si>
  <si>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</si>
  <si>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</si>
  <si>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</si>
  <si>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</si>
  <si>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</si>
  <si>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</si>
  <si>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</si>
  <si>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</si>
  <si>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</si>
  <si>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</si>
  <si>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</si>
  <si>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</si>
  <si>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</si>
  <si>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</si>
  <si>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</si>
  <si>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</si>
  <si>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</si>
  <si>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</si>
  <si>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</si>
  <si>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</si>
  <si>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</si>
  <si>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</si>
  <si>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</si>
  <si>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</si>
  <si>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</si>
  <si>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</si>
  <si>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</si>
  <si>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</si>
  <si>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</si>
  <si>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</si>
  <si>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</si>
  <si>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</si>
  <si>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</si>
  <si>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</si>
  <si>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</si>
  <si>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</si>
  <si>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</si>
  <si>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</si>
  <si>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</si>
  <si>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</si>
  <si>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</si>
  <si>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</si>
  <si>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</si>
  <si>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</si>
  <si>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</si>
  <si>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</si>
  <si>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</si>
  <si>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</si>
  <si>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</si>
  <si>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</si>
  <si>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</si>
  <si>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</si>
  <si>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</si>
  <si>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</si>
  <si>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</si>
  <si>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</si>
  <si>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</si>
  <si>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</si>
  <si>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</si>
  <si>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</si>
  <si>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</si>
  <si>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</si>
  <si>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</si>
  <si>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</si>
  <si>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</si>
  <si>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</si>
  <si>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</si>
  <si>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</si>
  <si>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</si>
  <si>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</si>
  <si>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</si>
  <si>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</si>
  <si>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</si>
  <si>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</si>
  <si>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</si>
  <si>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</si>
  <si>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</si>
  <si>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</si>
  <si>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</si>
  <si>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</si>
  <si>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</si>
  <si>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</si>
  <si>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</si>
  <si>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</si>
  <si>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</si>
  <si>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</si>
  <si>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</si>
  <si>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</si>
  <si>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</si>
  <si>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</si>
  <si>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</si>
  <si>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</si>
  <si>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</si>
  <si>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</si>
  <si>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</si>
  <si>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</si>
  <si>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</si>
  <si>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</si>
  <si>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</si>
  <si>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</si>
  <si>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</si>
  <si>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</si>
  <si>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</si>
  <si>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</si>
  <si>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</si>
  <si>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</si>
  <si>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</si>
  <si>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</si>
  <si>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</si>
  <si>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</si>
  <si>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</si>
  <si>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</si>
  <si>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</si>
  <si>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</si>
  <si>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</si>
  <si>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</si>
  <si>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</si>
  <si>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</si>
  <si>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</si>
  <si>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</si>
  <si>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</si>
  <si>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</si>
  <si>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</si>
  <si>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</si>
  <si>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</si>
  <si>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</si>
  <si>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</si>
  <si>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</si>
  <si>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</si>
  <si>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</si>
  <si>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</si>
  <si>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</si>
  <si>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</si>
  <si>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</si>
  <si>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</si>
  <si>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</si>
  <si>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</si>
  <si>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</si>
  <si>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</si>
  <si>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</si>
  <si>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</si>
  <si>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</si>
  <si>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</si>
  <si>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</si>
  <si>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</si>
  <si>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</si>
  <si>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</si>
  <si>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</si>
  <si>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</si>
  <si>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</si>
  <si>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</si>
  <si>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</si>
  <si>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</si>
  <si>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</si>
  <si>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</si>
  <si>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</si>
  <si>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</si>
  <si>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</si>
  <si>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</si>
  <si>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</si>
  <si>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</si>
  <si>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</si>
  <si>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</si>
  <si>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</si>
  <si>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</si>
  <si>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</si>
  <si>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</si>
  <si>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</si>
  <si>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</si>
  <si>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</si>
  <si>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</si>
  <si>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</si>
  <si>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</si>
  <si>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</si>
  <si>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</si>
  <si>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</si>
  <si>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</si>
  <si>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</si>
  <si>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</si>
  <si>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</si>
  <si>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</si>
  <si>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</si>
  <si>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</si>
  <si>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</si>
  <si>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</si>
  <si>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</si>
  <si>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</si>
  <si>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</si>
  <si>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</si>
  <si>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</si>
  <si>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</si>
  <si>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</si>
  <si>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</si>
  <si>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</si>
  <si>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</si>
  <si>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</si>
  <si>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</si>
  <si>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</si>
  <si>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</si>
  <si>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</si>
  <si>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</si>
  <si>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</si>
  <si>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</si>
  <si>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</si>
  <si>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</si>
  <si>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</si>
  <si>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</si>
  <si>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</si>
  <si>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</si>
  <si>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</si>
  <si>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</si>
  <si>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</si>
  <si>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</si>
  <si>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</si>
  <si>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</si>
  <si>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</si>
  <si>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</si>
  <si>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</si>
  <si>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</si>
  <si>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</si>
  <si>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</si>
  <si>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</si>
  <si>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</si>
  <si>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</si>
  <si>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</si>
  <si>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</si>
  <si>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</si>
  <si>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</si>
  <si>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</si>
  <si>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</si>
  <si>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</si>
  <si>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</si>
  <si>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</si>
  <si>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</si>
  <si>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</si>
  <si>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</si>
  <si>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</si>
  <si>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</si>
  <si>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</si>
  <si>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</si>
  <si>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</si>
  <si>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</si>
  <si>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</si>
  <si>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</si>
  <si>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</si>
  <si>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</si>
  <si>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</si>
  <si>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</si>
  <si>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</si>
  <si>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</si>
  <si>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</si>
  <si>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</si>
  <si>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</si>
  <si>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</si>
  <si>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</si>
  <si>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</si>
  <si>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</si>
  <si>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</si>
  <si>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</si>
  <si>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</si>
  <si>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</si>
  <si>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</si>
  <si>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</si>
  <si>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</si>
  <si>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</si>
  <si>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</si>
  <si>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</si>
  <si>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</si>
  <si>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</si>
  <si>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</si>
  <si>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</si>
  <si>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</si>
  <si>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</si>
  <si>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</si>
  <si>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</si>
  <si>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</si>
  <si>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</si>
  <si>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</si>
  <si>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</si>
  <si>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</si>
  <si>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</si>
  <si>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</si>
  <si>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</si>
  <si>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</si>
  <si>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</si>
  <si>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</si>
  <si>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</si>
  <si>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</si>
  <si>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</si>
  <si>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</si>
  <si>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</si>
  <si>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</si>
  <si>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</si>
  <si>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</si>
  <si>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</si>
  <si>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</si>
  <si>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</si>
  <si>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</si>
  <si>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</si>
  <si>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</si>
  <si>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</si>
  <si>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</si>
  <si>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</si>
  <si>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</si>
  <si>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</si>
  <si>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</si>
  <si>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</si>
  <si>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</si>
  <si>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</si>
  <si>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</si>
  <si>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</si>
  <si>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</si>
  <si>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</si>
  <si>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</si>
  <si>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</si>
  <si>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</si>
  <si>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</si>
  <si>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</si>
  <si>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</si>
  <si>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</si>
  <si>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</si>
  <si>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</si>
  <si>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</si>
  <si>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</si>
  <si>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</si>
  <si>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</si>
  <si>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</si>
  <si>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</si>
  <si>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</si>
  <si>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</si>
  <si>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</si>
  <si>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</si>
  <si>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</si>
  <si>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</si>
  <si>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</si>
  <si>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</si>
  <si>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</si>
  <si>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</si>
  <si>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</si>
  <si>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</si>
  <si>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</si>
  <si>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</si>
  <si>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</si>
  <si>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</si>
  <si>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</si>
  <si>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</si>
  <si>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</si>
  <si>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</si>
  <si>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</si>
  <si>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</si>
  <si>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</si>
  <si>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</si>
  <si>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</si>
  <si>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</si>
  <si>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</si>
  <si>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</si>
  <si>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</si>
  <si>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</si>
  <si>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</si>
  <si>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</si>
  <si>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</si>
  <si>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</si>
  <si>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</si>
  <si>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</si>
  <si>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</si>
  <si>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</si>
  <si>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</si>
  <si>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</si>
  <si>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</si>
  <si>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</si>
  <si>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</si>
  <si>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</si>
  <si>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</si>
  <si>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</si>
  <si>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</si>
  <si>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</si>
  <si>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</si>
  <si>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</si>
  <si>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</si>
  <si>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</si>
  <si>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</si>
  <si>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</si>
  <si>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</si>
  <si>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</si>
  <si>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</si>
  <si>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</si>
  <si>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</si>
  <si>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</si>
  <si>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</si>
  <si>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</si>
  <si>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</si>
  <si>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</si>
  <si>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</si>
  <si>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</si>
  <si>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</si>
  <si>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</si>
  <si>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</si>
  <si>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</si>
  <si>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</si>
  <si>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</si>
  <si>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</si>
  <si>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</si>
  <si>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</si>
  <si>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</si>
  <si>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</si>
  <si>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</si>
  <si>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</si>
  <si>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</si>
  <si>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</si>
  <si>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</si>
  <si>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</si>
  <si>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</si>
  <si>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</si>
  <si>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</si>
  <si>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</si>
  <si>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</si>
  <si>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</si>
  <si>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</si>
  <si>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</si>
  <si>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</si>
  <si>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</si>
  <si>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</si>
  <si>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</si>
  <si>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</si>
  <si>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</si>
  <si>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</si>
  <si>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</si>
  <si>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</si>
  <si>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</si>
  <si>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</si>
  <si>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</si>
  <si>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</si>
  <si>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</si>
  <si>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</si>
  <si>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</si>
  <si>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</si>
  <si>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</si>
  <si>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</si>
  <si>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</si>
  <si>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</si>
  <si>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</si>
  <si>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</si>
  <si>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</si>
  <si>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</si>
  <si>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</si>
  <si>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</si>
  <si>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</si>
  <si>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</si>
  <si>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</si>
  <si>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</si>
  <si>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</si>
  <si>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</si>
  <si>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</si>
  <si>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</si>
  <si>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</si>
  <si>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</si>
  <si>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</si>
  <si>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</si>
  <si>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</si>
  <si>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</si>
  <si>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</si>
  <si>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</si>
  <si>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</si>
  <si>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</si>
  <si>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</si>
  <si>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</si>
  <si>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</si>
  <si>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</si>
  <si>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</si>
  <si>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</si>
  <si>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</si>
  <si>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</si>
  <si>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</si>
  <si>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</si>
  <si>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</si>
  <si>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</si>
  <si>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</si>
  <si>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</si>
  <si>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</si>
  <si>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</si>
  <si>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</si>
  <si>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</si>
  <si>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</si>
  <si>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</si>
  <si>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</si>
  <si>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</si>
  <si>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</si>
  <si>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</si>
  <si>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</si>
  <si>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</si>
  <si>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</si>
  <si>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</si>
  <si>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</si>
  <si>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</si>
  <si>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</si>
  <si>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</si>
  <si>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</si>
  <si>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</si>
  <si>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</si>
  <si>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</si>
  <si>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</si>
  <si>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</si>
  <si>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</si>
  <si>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</si>
  <si>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</si>
  <si>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</si>
  <si>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</si>
  <si>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</si>
  <si>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</si>
  <si>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</si>
  <si>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</si>
  <si>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</si>
  <si>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</si>
  <si>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</si>
  <si>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</si>
  <si>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</si>
  <si>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</si>
  <si>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</si>
  <si>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</si>
  <si>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</si>
  <si>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</si>
  <si>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</si>
  <si>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</si>
  <si>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</si>
  <si>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</si>
  <si>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</si>
  <si>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</si>
  <si>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</si>
  <si>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</si>
  <si>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</si>
  <si>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</si>
  <si>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</si>
  <si>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</si>
  <si>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</si>
  <si>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</si>
  <si>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</si>
  <si>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</si>
  <si>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</si>
  <si>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</si>
  <si>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</si>
  <si>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</si>
  <si>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</si>
  <si>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</si>
  <si>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</si>
  <si>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</si>
  <si>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</si>
  <si>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</si>
  <si>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</si>
  <si>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</si>
  <si>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</si>
  <si>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</si>
  <si>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</si>
  <si>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</si>
  <si>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</si>
  <si>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</si>
  <si>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</si>
  <si>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</si>
  <si>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</si>
  <si>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</si>
  <si>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</si>
  <si>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</si>
  <si>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</si>
  <si>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</si>
  <si>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</si>
  <si>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</si>
  <si>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</si>
  <si>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</si>
  <si>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</si>
  <si>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</si>
  <si>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</si>
  <si>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</si>
  <si>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</si>
  <si>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</si>
  <si>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</si>
  <si>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</si>
  <si>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</si>
  <si>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</si>
  <si>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</si>
  <si>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</si>
  <si>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</si>
  <si>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</si>
  <si>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</si>
  <si>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</si>
  <si>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</si>
  <si>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</si>
  <si>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</si>
  <si>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</si>
  <si>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</si>
  <si>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</si>
  <si>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</si>
  <si>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</si>
  <si>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</si>
  <si>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</si>
  <si>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</si>
  <si>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</si>
  <si>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</si>
  <si>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</si>
  <si>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</si>
  <si>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</si>
  <si>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</si>
  <si>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</si>
  <si>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</si>
  <si>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</si>
  <si>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</si>
  <si>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</si>
  <si>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</si>
  <si>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</si>
  <si>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</si>
  <si>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</si>
  <si>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</si>
  <si>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</si>
  <si>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</si>
  <si>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</si>
  <si>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</si>
  <si>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</si>
  <si>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</si>
  <si>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</si>
  <si>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</si>
  <si>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</si>
  <si>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</si>
  <si>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</si>
  <si>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</si>
  <si>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</si>
  <si>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</si>
  <si>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</si>
  <si>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</si>
  <si>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</si>
  <si>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</si>
  <si>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</si>
  <si>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</si>
  <si>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</si>
  <si>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</si>
  <si>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</si>
  <si>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</si>
  <si>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</si>
  <si>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</si>
  <si>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</si>
  <si>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</si>
  <si>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</si>
  <si>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</si>
  <si>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</si>
  <si>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</si>
  <si>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</si>
  <si>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</si>
  <si>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</si>
  <si>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</si>
  <si>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</si>
  <si>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</si>
  <si>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</si>
  <si>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</si>
  <si>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</si>
  <si>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</si>
  <si>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</si>
  <si>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</si>
  <si>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</si>
  <si>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</si>
  <si>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</si>
  <si>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</si>
  <si>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</si>
  <si>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</si>
  <si>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</si>
  <si>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</si>
  <si>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</si>
  <si>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</si>
  <si>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</si>
  <si>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</si>
  <si>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</si>
  <si>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</si>
  <si>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</si>
  <si>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</si>
  <si>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</si>
  <si>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</si>
  <si>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</si>
  <si>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</si>
  <si>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</si>
  <si>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</si>
  <si>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</si>
  <si>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</si>
  <si>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</si>
  <si>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</si>
  <si>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</si>
  <si>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</si>
  <si>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</si>
  <si>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</si>
  <si>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</si>
  <si>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</si>
  <si>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</si>
  <si>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</si>
  <si>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</si>
  <si>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</si>
  <si>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</si>
  <si>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</si>
  <si>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</si>
  <si>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</si>
  <si>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</si>
  <si>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</si>
  <si>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</si>
  <si>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</si>
  <si>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</si>
  <si>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</si>
  <si>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</si>
  <si>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</si>
  <si>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</si>
  <si>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</si>
  <si>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</si>
  <si>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</si>
  <si>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</si>
  <si>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</si>
  <si>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</si>
  <si>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</si>
  <si>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</si>
  <si>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</si>
  <si>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</si>
  <si>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</si>
  <si>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</si>
  <si>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</si>
  <si>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</si>
  <si>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</si>
  <si>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</si>
  <si>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</si>
  <si>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</si>
  <si>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</si>
  <si>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</si>
  <si>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</si>
  <si>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</si>
  <si>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</si>
  <si>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</si>
  <si>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</si>
  <si>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</si>
  <si>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</si>
  <si>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</si>
  <si>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</si>
  <si>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</si>
  <si>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</si>
  <si>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</si>
  <si>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</si>
  <si>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</si>
  <si>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</si>
  <si>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</si>
  <si>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</si>
  <si>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</si>
  <si>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</si>
  <si>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</si>
  <si>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</si>
  <si>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</si>
  <si>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</si>
  <si>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</si>
  <si>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</si>
  <si>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</si>
  <si>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</si>
  <si>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</si>
  <si>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</si>
  <si>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</si>
  <si>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</si>
  <si>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</si>
  <si>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</si>
  <si>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</si>
  <si>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</si>
  <si>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</si>
  <si>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</si>
  <si>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</si>
  <si>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</si>
  <si>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</si>
  <si>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</si>
  <si>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</si>
  <si>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</si>
  <si>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</si>
  <si>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</si>
  <si>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</si>
  <si>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</si>
  <si>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</si>
  <si>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</si>
  <si>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</si>
  <si>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</si>
  <si>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</si>
  <si>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</si>
  <si>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</si>
  <si>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</si>
  <si>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</si>
  <si>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</si>
  <si>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</si>
  <si>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</si>
  <si>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</si>
  <si>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</si>
  <si>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</si>
  <si>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</si>
  <si>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</si>
  <si>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</si>
  <si>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</si>
  <si>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</si>
  <si>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</si>
  <si>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</si>
  <si>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</si>
  <si>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</si>
  <si>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</si>
  <si>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</si>
  <si>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</si>
  <si>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</si>
  <si>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</si>
  <si>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</si>
  <si>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</si>
  <si>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</si>
  <si>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</si>
  <si>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</si>
  <si>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</si>
  <si>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</si>
  <si>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</si>
  <si>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</si>
  <si>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</si>
  <si>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</si>
  <si>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</si>
  <si>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</si>
  <si>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</si>
  <si>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</si>
  <si>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</si>
  <si>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</si>
  <si>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</si>
  <si>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</si>
  <si>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</si>
  <si>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</si>
  <si>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</si>
  <si>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</si>
  <si>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</si>
  <si>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</si>
  <si>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</si>
  <si>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</si>
  <si>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</si>
  <si>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</si>
  <si>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</si>
  <si>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</si>
  <si>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</si>
  <si>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</si>
  <si>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</si>
  <si>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</si>
  <si>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</si>
  <si>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</si>
  <si>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</si>
  <si>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</si>
  <si>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</si>
  <si>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</si>
  <si>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</si>
  <si>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</si>
  <si>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</si>
  <si>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</si>
  <si>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</si>
  <si>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</si>
  <si>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</si>
  <si>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</si>
  <si>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</si>
  <si>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</si>
  <si>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</si>
  <si>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</si>
  <si>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</si>
  <si>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</si>
  <si>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</si>
  <si>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</si>
  <si>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</si>
  <si>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</si>
  <si>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</si>
  <si>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</si>
  <si>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</si>
  <si>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</si>
  <si>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</si>
  <si>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</si>
  <si>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</si>
  <si>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</si>
  <si>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</si>
  <si>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</si>
  <si>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</si>
  <si>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</si>
  <si>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</si>
  <si>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</si>
  <si>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</si>
  <si>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</si>
  <si>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</si>
  <si>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</si>
  <si>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</si>
  <si>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</si>
  <si>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</si>
  <si>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</si>
  <si>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</si>
  <si>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</si>
  <si>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</si>
  <si>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</si>
  <si>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</si>
  <si>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</si>
  <si>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</si>
  <si>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</si>
  <si>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</si>
  <si>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</si>
  <si>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</si>
  <si>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</si>
  <si>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</si>
  <si>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</si>
  <si>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</si>
  <si>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</si>
  <si>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</si>
  <si>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</si>
  <si>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</si>
  <si>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</si>
  <si>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</si>
  <si>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</si>
  <si>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</si>
  <si>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</si>
  <si>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</si>
  <si>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</si>
  <si>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</si>
  <si>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</si>
  <si>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</si>
  <si>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</si>
  <si>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</si>
  <si>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</si>
  <si>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</si>
  <si>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</si>
  <si>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</si>
  <si>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</si>
  <si>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</si>
  <si>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</si>
  <si>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</si>
  <si>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</si>
  <si>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</si>
  <si>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</si>
  <si>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</si>
  <si>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</si>
  <si>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</si>
  <si>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</si>
  <si>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</si>
  <si>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</si>
  <si>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</si>
  <si>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</si>
  <si>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</si>
  <si>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</si>
  <si>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</si>
  <si>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</si>
  <si>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</si>
  <si>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</si>
  <si>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</si>
  <si>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</si>
  <si>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</si>
  <si>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</si>
  <si>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</si>
  <si>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</si>
  <si>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</si>
  <si>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</si>
  <si>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</si>
  <si>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</si>
  <si>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</si>
  <si>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</si>
  <si>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</si>
  <si>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</si>
  <si>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</si>
  <si>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</si>
  <si>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</si>
  <si>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</si>
  <si>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</si>
  <si>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</si>
  <si>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</si>
  <si>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</si>
  <si>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</si>
  <si>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</si>
  <si>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</si>
  <si>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</si>
  <si>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</si>
  <si>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</si>
  <si>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</si>
  <si>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</si>
  <si>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</si>
  <si>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</si>
  <si>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</si>
  <si>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</si>
  <si>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</si>
  <si>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</si>
  <si>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</si>
  <si>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</si>
  <si>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</si>
  <si>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</si>
  <si>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</si>
  <si>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</si>
  <si>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</si>
  <si>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</si>
  <si>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</si>
  <si>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</si>
  <si>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</si>
  <si>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</si>
  <si>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</si>
  <si>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</si>
  <si>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</si>
  <si>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</si>
  <si>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</si>
  <si>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</si>
  <si>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</si>
  <si>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</si>
  <si>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</si>
  <si>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</si>
  <si>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</si>
  <si>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</si>
  <si>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</si>
  <si>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</si>
  <si>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</si>
  <si>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</si>
  <si>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</si>
  <si>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</si>
  <si>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</si>
  <si>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</si>
  <si>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</si>
  <si>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</si>
  <si>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</si>
  <si>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</si>
  <si>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</si>
  <si>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</si>
  <si>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</si>
  <si>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</si>
  <si>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</si>
  <si>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</si>
  <si>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</si>
  <si>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</si>
  <si>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</si>
  <si>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</si>
  <si>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</si>
  <si>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</si>
  <si>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</si>
  <si>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</si>
  <si>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</si>
  <si>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</si>
  <si>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</si>
  <si>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</si>
  <si>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</si>
  <si>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</si>
  <si>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</si>
  <si>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</si>
  <si>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</si>
  <si>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</si>
  <si>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</si>
  <si>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</si>
  <si>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</si>
  <si>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</si>
  <si>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</si>
  <si>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</si>
  <si>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</si>
  <si>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</si>
  <si>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</si>
  <si>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</si>
  <si>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</si>
  <si>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</si>
  <si>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</si>
  <si>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</si>
  <si>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</si>
  <si>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</si>
  <si>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</si>
  <si>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</si>
  <si>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</si>
  <si>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</si>
  <si>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</si>
  <si>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</si>
  <si>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</si>
  <si>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</si>
  <si>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</si>
  <si>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</si>
  <si>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</si>
  <si>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</si>
  <si>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</si>
  <si>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</si>
  <si>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</si>
  <si>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</si>
  <si>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</si>
  <si>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</si>
  <si>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</si>
  <si>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</si>
  <si>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</si>
  <si>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</si>
  <si>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</si>
  <si>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</si>
  <si>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</si>
  <si>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</si>
  <si>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</si>
  <si>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</si>
  <si>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</si>
  <si>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</si>
  <si>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</si>
  <si>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</si>
  <si>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</si>
  <si>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</si>
  <si>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</si>
  <si>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</si>
  <si>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</si>
  <si>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</si>
  <si>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</si>
  <si>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</si>
  <si>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</si>
  <si>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</si>
  <si>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</si>
  <si>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</si>
  <si>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</si>
  <si>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</si>
  <si>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</si>
  <si>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</si>
  <si>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</si>
  <si>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</si>
  <si>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</si>
  <si>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</si>
  <si>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</si>
  <si>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</si>
  <si>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</si>
  <si>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</si>
  <si>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</si>
  <si>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</si>
  <si>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</si>
  <si>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</si>
  <si>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</si>
  <si>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</si>
  <si>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</si>
  <si>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</si>
  <si>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</si>
  <si>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</si>
  <si>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</si>
  <si>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</si>
  <si>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</si>
  <si>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</si>
  <si>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</si>
  <si>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</si>
  <si>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</si>
  <si>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</si>
  <si>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</si>
  <si>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</si>
  <si>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</si>
  <si>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</si>
  <si>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</si>
  <si>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</si>
  <si>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</si>
  <si>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</si>
  <si>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</si>
  <si>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</si>
  <si>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</si>
  <si>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</si>
  <si>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</si>
  <si>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</si>
  <si>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</si>
  <si>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</si>
  <si>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</si>
  <si>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</si>
  <si>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</si>
  <si>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</si>
  <si>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</si>
  <si>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</si>
  <si>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</si>
  <si>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</si>
  <si>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</si>
  <si>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</si>
  <si>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</si>
  <si>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</si>
  <si>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</si>
  <si>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</si>
  <si>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</si>
  <si>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</si>
  <si>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</si>
  <si>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</si>
  <si>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</si>
  <si>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</si>
  <si>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</si>
  <si>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</si>
  <si>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</si>
  <si>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</si>
  <si>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</si>
  <si>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</si>
  <si>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</si>
  <si>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</si>
  <si>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</si>
  <si>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</si>
  <si>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</si>
  <si>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</si>
  <si>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</si>
  <si>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</si>
  <si>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</si>
  <si>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</si>
  <si>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</si>
  <si>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</si>
  <si>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</si>
  <si>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</si>
  <si>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</si>
  <si>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</si>
  <si>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</si>
  <si>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</si>
  <si>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</si>
  <si>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</si>
  <si>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</si>
  <si>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</si>
  <si>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</si>
  <si>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</si>
  <si>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</si>
  <si>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</si>
  <si>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</si>
  <si>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</si>
  <si>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</si>
  <si>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</si>
  <si>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</si>
  <si>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</si>
  <si>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</si>
  <si>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</si>
  <si>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</si>
  <si>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</si>
  <si>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</si>
  <si>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</si>
  <si>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</si>
  <si>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</si>
  <si>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</si>
  <si>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</si>
  <si>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</si>
  <si>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</si>
  <si>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</si>
  <si>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</si>
  <si>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</si>
  <si>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</si>
  <si>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</si>
  <si>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</si>
  <si>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</si>
  <si>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</si>
  <si>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</si>
  <si>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</si>
  <si>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</si>
  <si>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</si>
  <si>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</si>
  <si>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</si>
  <si>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</si>
  <si>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</si>
  <si>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</si>
  <si>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</si>
  <si>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</si>
  <si>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</si>
  <si>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</si>
  <si>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</si>
  <si>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</si>
  <si>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</si>
  <si>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</si>
  <si>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</si>
  <si>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</si>
  <si>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</si>
  <si>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</si>
  <si>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</si>
  <si>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</si>
  <si>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</si>
  <si>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</si>
  <si>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</si>
  <si>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</si>
  <si>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</si>
  <si>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</si>
  <si>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</si>
  <si>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</si>
  <si>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</si>
  <si>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</si>
  <si>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</si>
  <si>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</si>
  <si>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</si>
  <si>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</si>
  <si>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</si>
  <si>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</si>
  <si>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</si>
  <si>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</si>
  <si>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</si>
  <si>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</si>
  <si>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</si>
  <si>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</si>
  <si>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</si>
  <si>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</si>
  <si>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</si>
  <si>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</si>
  <si>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</si>
  <si>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</si>
  <si>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</si>
  <si>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</si>
  <si>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</si>
  <si>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</si>
  <si>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</si>
  <si>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</si>
  <si>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</si>
  <si>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</si>
  <si>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</si>
  <si>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</si>
  <si>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</si>
  <si>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</si>
  <si>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</si>
  <si>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</si>
  <si>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</si>
  <si>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</si>
  <si>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</si>
  <si>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</si>
  <si>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</si>
  <si>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</si>
  <si>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</si>
  <si>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</si>
  <si>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</si>
  <si>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</si>
  <si>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</si>
  <si>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</si>
  <si>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</si>
  <si>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</si>
  <si>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</si>
  <si>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</si>
  <si>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</si>
  <si>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</si>
  <si>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</si>
  <si>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</si>
  <si>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</si>
  <si>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</si>
  <si>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</si>
  <si>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</si>
  <si>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</si>
  <si>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</si>
  <si>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</si>
  <si>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</si>
  <si>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</si>
  <si>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</si>
  <si>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</si>
  <si>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</si>
  <si>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</si>
  <si>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</si>
  <si>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</si>
  <si>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</si>
  <si>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</si>
  <si>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</si>
  <si>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</si>
  <si>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</si>
  <si>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</si>
  <si>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</si>
  <si>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</si>
  <si>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</si>
  <si>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</si>
  <si>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</si>
  <si>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</si>
  <si>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</si>
  <si>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</si>
  <si>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</si>
  <si>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</si>
  <si>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</si>
  <si>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</si>
  <si>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</si>
  <si>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</si>
  <si>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</si>
  <si>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</si>
  <si>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</si>
  <si>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</si>
  <si>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</si>
  <si>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</si>
  <si>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</si>
  <si>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</si>
  <si>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</si>
  <si>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</si>
  <si>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</si>
  <si>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</si>
  <si>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</si>
  <si>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</si>
  <si>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</si>
  <si>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</si>
  <si>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</si>
  <si>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</si>
  <si>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</si>
  <si>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</si>
  <si>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</si>
  <si>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</si>
  <si>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</si>
  <si>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</si>
  <si>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</si>
  <si>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</si>
  <si>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</si>
  <si>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</si>
  <si>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</si>
  <si>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</si>
  <si>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</si>
  <si>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</si>
  <si>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</si>
  <si>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</si>
  <si>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</si>
  <si>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</si>
  <si>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</si>
  <si>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</si>
  <si>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</si>
  <si>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</si>
  <si>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</si>
  <si>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</si>
  <si>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</si>
  <si>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</si>
  <si>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</si>
  <si>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</si>
  <si>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</si>
  <si>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</si>
  <si>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</si>
  <si>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</si>
  <si>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</si>
  <si>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</si>
  <si>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</si>
  <si>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</si>
  <si>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</si>
  <si>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</si>
  <si>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</si>
  <si>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</si>
  <si>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</si>
  <si>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</si>
  <si>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</si>
  <si>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</si>
  <si>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</si>
  <si>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</si>
  <si>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</si>
  <si>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</si>
  <si>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</si>
  <si>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</si>
  <si>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</si>
  <si>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</si>
  <si>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</si>
  <si>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</si>
  <si>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</si>
  <si>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</si>
  <si>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</si>
  <si>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</si>
  <si>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</si>
  <si>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</si>
  <si>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</si>
  <si>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</si>
  <si>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</si>
  <si>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</si>
  <si>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</si>
  <si>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</si>
  <si>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</si>
  <si>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</si>
  <si>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</si>
  <si>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</si>
  <si>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</si>
  <si>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</si>
  <si>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</si>
  <si>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</si>
  <si>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</si>
  <si>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</si>
  <si>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</si>
  <si>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</si>
  <si>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</si>
  <si>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</si>
  <si>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</si>
  <si>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</si>
  <si>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</si>
  <si>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</si>
  <si>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</si>
  <si>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</si>
  <si>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</si>
  <si>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</si>
  <si>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</si>
  <si>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</si>
  <si>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</si>
  <si>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</si>
  <si>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</si>
  <si>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</si>
  <si>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</si>
  <si>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</si>
  <si>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</si>
  <si>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</si>
  <si>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</si>
  <si>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</si>
  <si>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</si>
  <si>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</si>
  <si>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</si>
  <si>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</si>
  <si>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</si>
  <si>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</si>
  <si>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</si>
  <si>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</si>
  <si>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</si>
  <si>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</si>
  <si>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</si>
  <si>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</si>
  <si>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</si>
  <si>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</si>
  <si>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</si>
  <si>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</si>
  <si>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</si>
  <si>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</si>
  <si>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</si>
  <si>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</si>
  <si>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</si>
  <si>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</si>
  <si>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</si>
  <si>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</si>
  <si>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</si>
  <si>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</si>
  <si>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</si>
  <si>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</si>
  <si>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</si>
  <si>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</si>
  <si>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</si>
  <si>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</si>
  <si>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</si>
  <si>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</si>
  <si>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</si>
  <si>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</si>
  <si>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</si>
  <si>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</si>
  <si>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</si>
  <si>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</si>
  <si>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</si>
  <si>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</si>
  <si>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</si>
  <si>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</si>
  <si>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</si>
  <si>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</si>
  <si>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</si>
  <si>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</si>
  <si>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</si>
  <si>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</si>
  <si>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</si>
  <si>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</si>
  <si>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</si>
  <si>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</si>
  <si>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</si>
  <si>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</si>
  <si>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</si>
  <si>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</si>
  <si>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</si>
  <si>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</si>
  <si>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</si>
  <si>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</si>
  <si>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</si>
  <si>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</si>
  <si>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</si>
  <si>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</si>
  <si>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</si>
  <si>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</si>
  <si>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</si>
  <si>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</si>
  <si>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</si>
  <si>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</si>
  <si>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</si>
  <si>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</si>
  <si>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</si>
  <si>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</si>
  <si>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</si>
  <si>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</si>
  <si>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</si>
  <si>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</si>
  <si>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</si>
  <si>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</si>
  <si>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</si>
  <si>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</si>
  <si>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</si>
  <si>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</si>
  <si>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</si>
  <si>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</si>
  <si>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</si>
  <si>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</si>
  <si>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</si>
  <si>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</si>
  <si>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</si>
  <si>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</si>
  <si>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</si>
  <si>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</si>
  <si>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</si>
  <si>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</si>
  <si>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</si>
  <si>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</si>
  <si>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</si>
  <si>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</si>
  <si>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</si>
  <si>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</si>
  <si>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</si>
  <si>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</si>
  <si>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</si>
  <si>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</si>
  <si>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</si>
  <si>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</si>
  <si>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</si>
  <si>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</si>
  <si>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</si>
  <si>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</si>
  <si>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</si>
  <si>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</si>
  <si>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</si>
  <si>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</si>
  <si>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</si>
  <si>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</si>
  <si>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</si>
  <si>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</si>
  <si>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</si>
  <si>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</si>
  <si>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</si>
  <si>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</si>
  <si>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</si>
  <si>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</si>
  <si>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</si>
  <si>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</si>
  <si>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</si>
  <si>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</si>
  <si>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</si>
  <si>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</si>
  <si>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</si>
  <si>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</si>
  <si>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</si>
  <si>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</si>
  <si>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</si>
  <si>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</si>
  <si>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</si>
  <si>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</si>
  <si>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</si>
  <si>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</si>
  <si>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</si>
  <si>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</si>
  <si>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</si>
  <si>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</si>
  <si>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</si>
  <si>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</si>
  <si>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</si>
  <si>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</si>
  <si>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</si>
  <si>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</si>
  <si>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</si>
  <si>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</si>
  <si>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</si>
  <si>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</si>
  <si>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</si>
  <si>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</si>
  <si>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</si>
  <si>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</si>
  <si>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</si>
  <si>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</si>
  <si>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</si>
  <si>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</si>
  <si>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</si>
  <si>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</si>
  <si>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</si>
  <si>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</si>
  <si>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</si>
  <si>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</si>
  <si>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</si>
  <si>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</si>
  <si>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</si>
  <si>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</si>
  <si>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</si>
  <si>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</si>
  <si>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</si>
  <si>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</si>
  <si>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</si>
  <si>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</si>
  <si>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</si>
  <si>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</si>
  <si>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</si>
  <si>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</si>
  <si>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</si>
  <si>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</si>
  <si>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</si>
  <si>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</si>
  <si>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</si>
  <si>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</si>
  <si>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</si>
  <si>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</si>
  <si>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</si>
  <si>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</si>
  <si>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</si>
  <si>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</si>
  <si>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</si>
  <si>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</si>
  <si>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</si>
  <si>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</si>
  <si>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</si>
  <si>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</si>
  <si>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</si>
  <si>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</si>
  <si>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</si>
  <si>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</si>
  <si>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</si>
  <si>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</si>
  <si>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</si>
  <si>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</si>
  <si>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</si>
  <si>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</si>
  <si>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</si>
  <si>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</si>
  <si>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</si>
  <si>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</si>
  <si>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</si>
  <si>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</si>
  <si>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</si>
  <si>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</si>
  <si>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</si>
  <si>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</si>
  <si>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</si>
  <si>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</si>
  <si>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</si>
  <si>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</si>
  <si>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</si>
  <si>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</si>
  <si>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</si>
  <si>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</si>
  <si>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</si>
  <si>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</si>
  <si>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</si>
  <si>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</si>
  <si>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</si>
  <si>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</si>
  <si>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</si>
  <si>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</si>
  <si>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</si>
  <si>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</si>
  <si>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</si>
  <si>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</si>
  <si>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</si>
  <si>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</si>
  <si>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</si>
  <si>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</si>
  <si>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</si>
  <si>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</si>
  <si>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</si>
  <si>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</si>
  <si>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</si>
  <si>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</si>
  <si>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</si>
  <si>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</si>
  <si>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</si>
  <si>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</si>
  <si>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</si>
  <si>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</si>
  <si>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</si>
  <si>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</si>
  <si>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</si>
  <si>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</si>
  <si>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</si>
  <si>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</si>
  <si>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</si>
  <si>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</si>
  <si>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</si>
  <si>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</si>
  <si>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</si>
  <si>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</si>
  <si>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</si>
  <si>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</si>
  <si>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</si>
  <si>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</si>
  <si>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</si>
  <si>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</si>
  <si>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</si>
  <si>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</si>
  <si>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</si>
  <si>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</si>
  <si>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</si>
  <si>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</si>
  <si>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</si>
  <si>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</si>
  <si>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</si>
  <si>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</si>
  <si>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</si>
  <si>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</si>
  <si>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</si>
  <si>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</si>
  <si>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</si>
  <si>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</si>
  <si>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</si>
  <si>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</si>
  <si>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</si>
  <si>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</si>
  <si>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</si>
  <si>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</si>
  <si>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</si>
  <si>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</si>
  <si>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</si>
  <si>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</si>
  <si>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</si>
  <si>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</si>
  <si>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</si>
  <si>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</si>
  <si>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</si>
  <si>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</si>
  <si>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</si>
  <si>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</si>
  <si>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</si>
  <si>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</si>
  <si>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</si>
  <si>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</si>
  <si>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</si>
  <si>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</si>
  <si>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</si>
  <si>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</si>
  <si>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</si>
  <si>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</si>
  <si>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</si>
  <si>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</si>
  <si>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</si>
  <si>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</si>
  <si>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</si>
  <si>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</si>
  <si>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</si>
  <si>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</si>
  <si>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</si>
  <si>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</si>
  <si>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</si>
  <si>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</si>
  <si>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</si>
  <si>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</si>
  <si>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</si>
  <si>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</si>
  <si>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</si>
  <si>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</si>
  <si>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</si>
  <si>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</si>
  <si>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</si>
  <si>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</si>
  <si>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</si>
  <si>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</si>
  <si>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</si>
  <si>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</si>
  <si>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</si>
  <si>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</si>
  <si>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</si>
  <si>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</si>
  <si>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</si>
  <si>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</si>
  <si>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</si>
  <si>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</si>
  <si>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</si>
  <si>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</si>
  <si>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</si>
  <si>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</si>
  <si>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</si>
  <si>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</si>
  <si>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</si>
  <si>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</si>
  <si>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</si>
  <si>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</si>
  <si>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</si>
  <si>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</si>
  <si>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</si>
  <si>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</si>
  <si>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</si>
  <si>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</si>
  <si>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</si>
  <si>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</si>
  <si>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</si>
  <si>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</si>
  <si>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</si>
  <si>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</si>
  <si>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</si>
  <si>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</si>
  <si>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</si>
  <si>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</si>
  <si>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</si>
  <si>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</si>
  <si>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</si>
  <si>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</si>
  <si>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</si>
  <si>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</si>
  <si>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</si>
  <si>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</si>
  <si>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</si>
  <si>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</si>
  <si>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</si>
  <si>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</si>
  <si>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</si>
  <si>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</si>
  <si>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</si>
  <si>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</si>
  <si>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</si>
  <si>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</si>
  <si>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</si>
  <si>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</si>
  <si>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</si>
  <si>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</si>
  <si>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</si>
  <si>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</si>
  <si>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</si>
  <si>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</si>
  <si>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</si>
  <si>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</si>
  <si>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</si>
  <si>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</si>
  <si>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</si>
  <si>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</si>
  <si>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</si>
  <si>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</si>
  <si>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</si>
  <si>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</si>
  <si>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</si>
  <si>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</si>
  <si>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</si>
  <si>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</si>
  <si>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</si>
  <si>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</si>
  <si>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</si>
  <si>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</si>
  <si>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</si>
  <si>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</si>
  <si>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</si>
  <si>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</si>
  <si>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</si>
  <si>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</si>
  <si>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</si>
  <si>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</si>
  <si>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</si>
  <si>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</si>
  <si>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</si>
  <si>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</si>
  <si>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</si>
  <si>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</si>
  <si>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</si>
  <si>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</si>
  <si>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</si>
  <si>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</si>
  <si>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</si>
  <si>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</si>
  <si>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</si>
  <si>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</si>
  <si>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</si>
  <si>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</si>
  <si>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</si>
  <si>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</si>
  <si>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</si>
  <si>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</si>
  <si>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</si>
  <si>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</si>
  <si>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</si>
  <si>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</si>
  <si>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</si>
  <si>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</si>
  <si>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</si>
  <si>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</si>
  <si>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</si>
  <si>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</si>
  <si>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</si>
  <si>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</si>
  <si>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</si>
  <si>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</si>
  <si>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</si>
  <si>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</si>
  <si>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</si>
  <si>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</si>
  <si>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</si>
  <si>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</si>
  <si>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</si>
  <si>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</si>
  <si>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</si>
  <si>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</si>
  <si>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</si>
  <si>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</si>
  <si>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</si>
  <si>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</si>
  <si>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</si>
  <si>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</si>
  <si>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</si>
  <si>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</si>
  <si>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</si>
  <si>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</si>
  <si>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</si>
  <si>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</si>
  <si>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</si>
  <si>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</si>
  <si>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</si>
  <si>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</si>
  <si>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</si>
  <si>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</si>
  <si>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</si>
  <si>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</si>
  <si>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</si>
  <si>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</si>
  <si>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</si>
  <si>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</si>
  <si>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</si>
  <si>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</si>
  <si>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</si>
  <si>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</si>
  <si>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</si>
  <si>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</si>
  <si>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</si>
  <si>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</si>
  <si>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</si>
  <si>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</si>
  <si>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</si>
  <si>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</si>
  <si>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</si>
  <si>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</si>
  <si>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</si>
  <si>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</si>
  <si>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</si>
  <si>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</si>
  <si>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</si>
  <si>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</si>
  <si>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</si>
  <si>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</si>
  <si>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</si>
  <si>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</si>
  <si>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</si>
  <si>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</si>
  <si>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</si>
  <si>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</si>
  <si>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</si>
  <si>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</si>
  <si>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</si>
  <si>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</si>
  <si>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</si>
  <si>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</si>
  <si>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</si>
  <si>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</si>
  <si>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</si>
  <si>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</si>
  <si>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</si>
  <si>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</si>
  <si>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</si>
  <si>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</si>
  <si>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</si>
  <si>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</si>
  <si>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</si>
  <si>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</si>
  <si>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</si>
  <si>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</si>
  <si>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</si>
  <si>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</si>
  <si>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</si>
  <si>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</si>
  <si>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</si>
  <si>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</si>
  <si>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</si>
  <si>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</si>
  <si>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</si>
  <si>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</si>
  <si>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</si>
  <si>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</si>
  <si>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</si>
  <si>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</si>
  <si>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</si>
  <si>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</si>
  <si>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</si>
  <si>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</si>
  <si>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</si>
  <si>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</si>
  <si>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</si>
  <si>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</si>
  <si>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</si>
  <si>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</si>
  <si>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</si>
  <si>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</si>
  <si>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</si>
  <si>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</si>
  <si>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</si>
  <si>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</si>
  <si>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</si>
  <si>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</si>
  <si>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</si>
  <si>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</si>
  <si>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</si>
  <si>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</si>
  <si>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</si>
  <si>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</si>
  <si>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</si>
  <si>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</si>
  <si>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</si>
  <si>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</si>
  <si>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</si>
  <si>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</si>
  <si>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</si>
  <si>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</si>
  <si>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</si>
  <si>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</si>
  <si>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</si>
  <si>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</si>
  <si>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</si>
  <si>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</si>
  <si>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</si>
  <si>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</si>
  <si>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</si>
  <si>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</si>
  <si>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</si>
  <si>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</si>
  <si>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</si>
  <si>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</si>
  <si>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</si>
  <si>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</si>
  <si>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</si>
  <si>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</si>
  <si>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</si>
  <si>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</si>
  <si>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</si>
  <si>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</si>
  <si>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</si>
  <si>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</si>
  <si>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</si>
  <si>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</si>
  <si>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</si>
  <si>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</si>
  <si>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</si>
  <si>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</si>
  <si>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</si>
  <si>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</si>
  <si>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</si>
  <si>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</si>
  <si>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</si>
  <si>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</si>
  <si>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</si>
  <si>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</si>
  <si>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</si>
  <si>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</si>
  <si>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</si>
  <si>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</si>
  <si>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</si>
  <si>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</si>
  <si>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</si>
  <si>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</si>
  <si>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</si>
  <si>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</si>
  <si>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</si>
  <si>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</si>
  <si>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</si>
  <si>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</si>
  <si>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</si>
  <si>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</si>
  <si>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</si>
  <si>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</si>
  <si>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</si>
  <si>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</si>
  <si>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</si>
  <si>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</si>
  <si>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</si>
  <si>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</si>
  <si>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</si>
  <si>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</si>
  <si>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</si>
  <si>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</si>
  <si>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</si>
  <si>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</si>
  <si>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</si>
  <si>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</si>
  <si>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</si>
  <si>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</si>
  <si>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</si>
  <si>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</si>
  <si>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</si>
  <si>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</si>
  <si>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</si>
  <si>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</si>
  <si>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</si>
  <si>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</si>
  <si>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</si>
  <si>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</si>
  <si>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</si>
  <si>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</si>
  <si>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</si>
  <si>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</si>
  <si>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</si>
  <si>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</si>
  <si>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</si>
  <si>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</si>
  <si>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</si>
  <si>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</si>
  <si>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</si>
  <si>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</si>
  <si>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</si>
  <si>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</si>
  <si>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</si>
  <si>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</si>
  <si>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</si>
  <si>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</si>
  <si>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</si>
  <si>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</si>
  <si>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</si>
  <si>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</si>
  <si>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</si>
  <si>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</si>
  <si>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</si>
  <si>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</si>
  <si>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</si>
  <si>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</si>
  <si>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</si>
  <si>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</si>
  <si>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</si>
  <si>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</si>
  <si>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</si>
  <si>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</si>
  <si>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</si>
  <si>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</si>
  <si>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</si>
  <si>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</si>
  <si>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</si>
  <si>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</si>
  <si>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</si>
  <si>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</si>
  <si>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</si>
  <si>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</si>
  <si>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</si>
  <si>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</si>
  <si>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</si>
  <si>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</si>
  <si>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</si>
  <si>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</si>
  <si>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</si>
  <si>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</si>
  <si>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</si>
  <si>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</si>
  <si>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</si>
  <si>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</si>
  <si>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</si>
  <si>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</si>
  <si>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</si>
  <si>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</si>
  <si>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</si>
  <si>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</si>
  <si>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</si>
  <si>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</si>
  <si>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</si>
  <si>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</si>
  <si>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</si>
  <si>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</si>
  <si>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</si>
  <si>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</si>
  <si>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</si>
  <si>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</si>
  <si>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</si>
  <si>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</si>
  <si>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</si>
  <si>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</si>
  <si>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</si>
  <si>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</si>
  <si>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</si>
  <si>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</si>
  <si>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</si>
  <si>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</si>
  <si>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</si>
  <si>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</si>
  <si>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</si>
  <si>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</si>
  <si>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</si>
  <si>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</si>
  <si>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</si>
  <si>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</si>
  <si>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</si>
  <si>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</si>
  <si>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</si>
  <si>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</si>
  <si>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</si>
  <si>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</si>
  <si>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</si>
  <si>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</si>
  <si>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</si>
  <si>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</si>
  <si>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</si>
  <si>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</si>
  <si>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</si>
  <si>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</si>
  <si>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</si>
  <si>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</si>
  <si>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</si>
  <si>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</si>
  <si>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</si>
  <si>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</si>
  <si>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</si>
  <si>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</si>
  <si>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</si>
  <si>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</si>
  <si>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</si>
  <si>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</si>
  <si>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</si>
  <si>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</si>
  <si>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</si>
  <si>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</si>
  <si>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</si>
  <si>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</si>
  <si>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</si>
  <si>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</si>
  <si>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</si>
  <si>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</si>
  <si>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</si>
  <si>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</si>
  <si>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</si>
  <si>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</si>
  <si>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</si>
  <si>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</si>
  <si>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</si>
  <si>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</si>
  <si>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</si>
  <si>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</si>
  <si>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</si>
  <si>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</si>
  <si>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</si>
  <si>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</si>
  <si>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</si>
  <si>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</si>
  <si>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</si>
  <si>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</si>
  <si>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</si>
  <si>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</si>
  <si>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</si>
  <si>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</si>
  <si>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</si>
  <si>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</si>
  <si>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</si>
  <si>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</si>
  <si>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</si>
  <si>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</si>
  <si>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</si>
  <si>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</si>
  <si>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</si>
  <si>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</si>
  <si>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</si>
  <si>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</si>
  <si>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</si>
  <si>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</si>
  <si>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</si>
  <si>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</si>
  <si>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</si>
  <si>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</si>
  <si>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</si>
  <si>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</si>
  <si>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</si>
  <si>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</si>
  <si>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</si>
  <si>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</si>
  <si>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</si>
  <si>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</si>
  <si>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</si>
  <si>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</si>
  <si>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</si>
  <si>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</si>
  <si>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</si>
  <si>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</si>
  <si>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</si>
  <si>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</si>
  <si>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</si>
  <si>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</si>
  <si>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</si>
  <si>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</si>
  <si>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</si>
  <si>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</si>
  <si>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</si>
  <si>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</si>
  <si>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</si>
  <si>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</si>
  <si>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</si>
  <si>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</si>
  <si>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</si>
  <si>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</si>
  <si>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</si>
  <si>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</si>
  <si>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</si>
  <si>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</si>
  <si>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</si>
  <si>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</si>
  <si>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</si>
  <si>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</si>
  <si>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</si>
  <si>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</si>
  <si>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</si>
  <si>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</si>
  <si>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</si>
  <si>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</si>
  <si>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</si>
  <si>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</si>
  <si>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</si>
  <si>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</si>
  <si>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</si>
  <si>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</si>
  <si>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</si>
  <si>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</si>
  <si>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</si>
  <si>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</si>
  <si>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</si>
  <si>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</si>
  <si>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</si>
  <si>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</si>
  <si>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</si>
  <si>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</si>
  <si>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</si>
  <si>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</si>
  <si>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</si>
  <si>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</si>
  <si>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</si>
  <si>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</si>
  <si>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</si>
  <si>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</si>
  <si>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</si>
  <si>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</si>
  <si>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</si>
  <si>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</si>
  <si>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</si>
  <si>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</si>
  <si>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</si>
  <si>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</si>
  <si>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</si>
  <si>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</si>
  <si>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</si>
  <si>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</si>
  <si>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</si>
  <si>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</si>
  <si>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</si>
  <si>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</si>
  <si>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</si>
  <si>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</si>
  <si>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</si>
  <si>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</si>
  <si>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</si>
  <si>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</si>
  <si>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</si>
  <si>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</si>
  <si>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</si>
  <si>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</si>
  <si>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</si>
  <si>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</si>
  <si>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</si>
  <si>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</si>
  <si>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</si>
  <si>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</si>
  <si>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</si>
  <si>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</si>
  <si>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</si>
  <si>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</si>
  <si>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</si>
  <si>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</si>
  <si>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</si>
  <si>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</si>
  <si>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</si>
  <si>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</si>
  <si>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</si>
  <si>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</si>
  <si>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</si>
  <si>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</si>
  <si>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</si>
  <si>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</si>
  <si>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</si>
  <si>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</si>
  <si>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</si>
  <si>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</si>
  <si>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</si>
  <si>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</si>
  <si>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</si>
  <si>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</si>
  <si>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</si>
  <si>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</si>
  <si>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</si>
  <si>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</si>
  <si>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</si>
  <si>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</si>
  <si>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</si>
  <si>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</si>
  <si>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</si>
  <si>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</si>
  <si>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</si>
  <si>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</si>
  <si>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</si>
  <si>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</si>
  <si>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</si>
  <si>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</si>
  <si>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</si>
  <si>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</si>
  <si>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</si>
  <si>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</si>
  <si>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</si>
  <si>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</si>
  <si>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</si>
  <si>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</si>
  <si>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</si>
  <si>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</si>
  <si>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</si>
  <si>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</si>
  <si>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</si>
  <si>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</si>
  <si>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</si>
  <si>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</si>
  <si>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</si>
  <si>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</si>
  <si>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</si>
  <si>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</si>
  <si>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</si>
  <si>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</si>
  <si>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</si>
  <si>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</si>
  <si>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</si>
  <si>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</si>
  <si>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</si>
  <si>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</si>
  <si>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</si>
  <si>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</si>
  <si>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</si>
  <si>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</si>
  <si>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</si>
  <si>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</si>
  <si>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</si>
  <si>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</si>
  <si>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</si>
  <si>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</si>
  <si>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</si>
  <si>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</si>
  <si>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</si>
  <si>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</si>
  <si>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</si>
  <si>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</si>
  <si>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</si>
  <si>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</si>
  <si>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</si>
  <si>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</si>
  <si>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</si>
  <si>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</si>
  <si>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</si>
  <si>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</si>
  <si>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</si>
  <si>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</si>
  <si>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</si>
  <si>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</si>
  <si>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</si>
  <si>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</si>
  <si>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</si>
  <si>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</si>
  <si>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</si>
  <si>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</si>
  <si>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</si>
  <si>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</si>
  <si>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</si>
  <si>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</si>
  <si>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</si>
  <si>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</si>
  <si>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</si>
  <si>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</si>
  <si>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</si>
  <si>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</si>
  <si>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</si>
  <si>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</si>
  <si>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</si>
  <si>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</si>
  <si>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</si>
  <si>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</si>
  <si>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</si>
  <si>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</si>
  <si>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</si>
  <si>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</si>
  <si>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</si>
  <si>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</si>
  <si>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</si>
  <si>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</si>
  <si>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</si>
  <si>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</si>
  <si>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</si>
  <si>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</si>
  <si>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</si>
  <si>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</si>
  <si>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</si>
  <si>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</si>
  <si>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</si>
  <si>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</si>
  <si>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</si>
  <si>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</si>
  <si>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</si>
  <si>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</si>
  <si>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</si>
  <si>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</si>
  <si>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</si>
  <si>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</si>
  <si>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</si>
  <si>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</si>
  <si>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</si>
  <si>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</si>
  <si>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</si>
  <si>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</si>
  <si>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</si>
  <si>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</si>
  <si>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</si>
  <si>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</si>
  <si>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</si>
  <si>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</si>
  <si>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</si>
  <si>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</si>
  <si>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</si>
  <si>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</si>
  <si>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</si>
  <si>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</si>
  <si>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</si>
  <si>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</si>
  <si>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</si>
  <si>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</si>
  <si>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</si>
  <si>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</si>
  <si>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</si>
  <si>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</si>
  <si>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</si>
  <si>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</si>
  <si>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</si>
  <si>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</si>
  <si>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</si>
  <si>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</si>
  <si>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</si>
  <si>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</si>
  <si>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</si>
  <si>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</si>
  <si>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</si>
  <si>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</si>
  <si>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</si>
  <si>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</si>
  <si>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</si>
  <si>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</si>
  <si>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</si>
  <si>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</si>
  <si>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</si>
  <si>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</si>
  <si>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</si>
  <si>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</si>
  <si>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</si>
  <si>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</si>
  <si>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</si>
  <si>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</si>
  <si>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</si>
  <si>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</si>
  <si>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</si>
  <si>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</si>
  <si>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</si>
  <si>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</si>
  <si>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</si>
  <si>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</si>
  <si>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</si>
  <si>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</si>
  <si>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</si>
  <si>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</si>
  <si>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</si>
  <si>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</si>
  <si>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</si>
  <si>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</si>
  <si>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</si>
  <si>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</si>
  <si>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</si>
  <si>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</si>
  <si>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</si>
  <si>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</si>
  <si>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</si>
  <si>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</si>
  <si>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</si>
  <si>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</si>
  <si>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</si>
  <si>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</si>
  <si>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</si>
  <si>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</si>
  <si>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</si>
  <si>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</si>
  <si>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</si>
  <si>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</si>
  <si>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</si>
  <si>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</si>
  <si>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</si>
  <si>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</si>
  <si>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</si>
  <si>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</si>
  <si>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</si>
  <si>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</si>
  <si>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</si>
  <si>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</si>
  <si>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</si>
  <si>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</si>
  <si>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</si>
  <si>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</si>
  <si>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</si>
  <si>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</si>
  <si>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</si>
  <si>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</si>
  <si>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</si>
  <si>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</si>
  <si>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</si>
  <si>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</si>
  <si>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</si>
  <si>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</si>
  <si>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</si>
  <si>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</si>
  <si>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</si>
  <si>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</si>
  <si>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</si>
  <si>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</si>
  <si>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</si>
  <si>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</si>
  <si>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</si>
  <si>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</si>
  <si>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</si>
  <si>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</si>
  <si>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</si>
  <si>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</si>
  <si>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</si>
  <si>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</si>
  <si>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</si>
  <si>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</si>
  <si>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</si>
  <si>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</si>
  <si>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</si>
  <si>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</si>
  <si>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</si>
  <si>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</si>
  <si>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</si>
  <si>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</si>
  <si>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</si>
  <si>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</si>
  <si>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</si>
  <si>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</si>
  <si>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</si>
  <si>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</si>
  <si>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</si>
  <si>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</si>
  <si>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</si>
  <si>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</si>
  <si>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</si>
  <si>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</si>
  <si>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</si>
  <si>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</si>
  <si>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</si>
  <si>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</si>
  <si>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</si>
  <si>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</si>
  <si>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</si>
  <si>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</si>
  <si>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</si>
  <si>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</si>
  <si>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</si>
  <si>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</si>
  <si>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</si>
  <si>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</si>
  <si>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</si>
  <si>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</si>
  <si>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</si>
  <si>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</si>
  <si>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</si>
  <si>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</si>
  <si>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</si>
  <si>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</si>
  <si>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</si>
  <si>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</si>
  <si>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</si>
  <si>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</si>
  <si>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</si>
  <si>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</si>
  <si>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</si>
  <si>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</si>
  <si>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</si>
  <si>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</si>
  <si>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</si>
  <si>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</si>
  <si>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</si>
  <si>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</si>
  <si>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</si>
  <si>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</si>
  <si>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</si>
  <si>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</si>
  <si>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</si>
  <si>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</si>
  <si>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</si>
  <si>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</si>
  <si>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</si>
  <si>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</si>
  <si>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</si>
  <si>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</si>
  <si>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</si>
  <si>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</si>
  <si>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</si>
  <si>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</si>
  <si>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</si>
  <si>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</si>
  <si>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</si>
  <si>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</si>
  <si>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</si>
  <si>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</si>
  <si>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</si>
  <si>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</si>
  <si>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</si>
  <si>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</si>
  <si>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</si>
  <si>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</si>
  <si>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</si>
  <si>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</si>
  <si>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</si>
  <si>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</si>
  <si>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</si>
  <si>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</si>
  <si>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</si>
  <si>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</si>
  <si>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</si>
  <si>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</si>
  <si>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</si>
  <si>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</si>
  <si>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</si>
  <si>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</si>
  <si>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</si>
  <si>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</si>
  <si>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</si>
  <si>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</si>
  <si>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</si>
  <si>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</si>
  <si>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</si>
  <si>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</si>
  <si>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</si>
  <si>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</si>
  <si>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</si>
  <si>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</si>
  <si>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</si>
  <si>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</si>
  <si>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</si>
  <si>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</si>
  <si>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</si>
  <si>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</si>
  <si>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</si>
  <si>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</si>
  <si>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</si>
  <si>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</si>
  <si>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</si>
  <si>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</si>
  <si>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</si>
  <si>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</si>
  <si>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</si>
  <si>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</si>
  <si>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</si>
  <si>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</si>
  <si>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</si>
  <si>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</si>
  <si>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</si>
  <si>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</si>
  <si>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</si>
  <si>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</si>
  <si>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</si>
  <si>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</si>
  <si>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</si>
  <si>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</si>
  <si>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</si>
  <si>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</si>
  <si>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</si>
  <si>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</si>
  <si>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</si>
  <si>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</si>
  <si>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</si>
  <si>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</si>
  <si>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</si>
  <si>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</si>
  <si>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</si>
  <si>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</si>
  <si>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</si>
  <si>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</si>
  <si>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</si>
  <si>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</si>
  <si>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</si>
  <si>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</si>
  <si>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</si>
  <si>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</si>
  <si>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</si>
  <si>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</si>
  <si>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</si>
  <si>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</si>
  <si>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</si>
  <si>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</si>
  <si>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</si>
  <si>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</si>
  <si>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</si>
  <si>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</si>
  <si>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</si>
  <si>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</si>
  <si>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</si>
  <si>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</si>
  <si>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</si>
  <si>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</si>
  <si>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</si>
  <si>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</si>
  <si>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</si>
  <si>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</si>
  <si>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</si>
  <si>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</si>
  <si>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</si>
  <si>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</si>
  <si>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</si>
  <si>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</si>
  <si>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</si>
  <si>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</si>
  <si>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</si>
  <si>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</si>
  <si>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</si>
  <si>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</si>
  <si>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</si>
  <si>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</si>
  <si>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</si>
  <si>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</si>
  <si>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</si>
  <si>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</si>
  <si>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</si>
  <si>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</si>
  <si>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</si>
  <si>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</si>
  <si>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</si>
  <si>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</si>
  <si>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</si>
  <si>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</si>
  <si>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</si>
  <si>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</si>
  <si>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</si>
  <si>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</si>
  <si>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</si>
  <si>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</si>
  <si>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</si>
  <si>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</si>
  <si>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</si>
  <si>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</si>
  <si>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</si>
  <si>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</si>
  <si>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</si>
  <si>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</si>
  <si>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</si>
  <si>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</si>
  <si>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</si>
  <si>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</si>
  <si>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</si>
  <si>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</si>
  <si>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</si>
  <si>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</si>
  <si>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</si>
  <si>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</si>
  <si>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</si>
  <si>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</si>
  <si>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</si>
  <si>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</si>
  <si>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</si>
  <si>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</si>
  <si>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</si>
  <si>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</si>
  <si>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</si>
  <si>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</si>
  <si>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</si>
  <si>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</si>
  <si>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</si>
  <si>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</si>
  <si>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</si>
  <si>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</si>
  <si>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</si>
  <si>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</si>
  <si>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</si>
  <si>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</si>
  <si>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</si>
  <si>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</si>
  <si>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</si>
  <si>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</si>
  <si>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</si>
  <si>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</si>
  <si>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</si>
  <si>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</si>
  <si>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</si>
  <si>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</si>
  <si>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</si>
  <si>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</si>
  <si>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</si>
  <si>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</si>
  <si>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</si>
  <si>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</si>
  <si>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</si>
  <si>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</si>
  <si>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</si>
  <si>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</si>
  <si>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</si>
  <si>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</si>
  <si>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</si>
  <si>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</si>
  <si>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</si>
  <si>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</si>
  <si>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</si>
  <si>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</si>
  <si>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</si>
  <si>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</si>
  <si>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</si>
  <si>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</si>
  <si>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</si>
  <si>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</si>
  <si>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</si>
  <si>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</si>
  <si>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</si>
  <si>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</si>
  <si>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</si>
  <si>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</si>
  <si>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</si>
  <si>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</si>
  <si>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</si>
  <si>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</si>
  <si>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</si>
  <si>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</si>
  <si>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</si>
  <si>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</si>
  <si>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</si>
  <si>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</si>
  <si>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</si>
  <si>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</si>
  <si>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</si>
  <si>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</si>
  <si>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</si>
  <si>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</si>
  <si>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</si>
  <si>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</si>
  <si>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</si>
  <si>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</si>
  <si>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</si>
  <si>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</si>
  <si>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</si>
  <si>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</si>
  <si>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</si>
  <si>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</si>
  <si>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</si>
  <si>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</si>
  <si>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</si>
  <si>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</si>
  <si>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</si>
  <si>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</si>
  <si>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</si>
  <si>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</si>
  <si>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</si>
  <si>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</si>
  <si>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</si>
  <si>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</si>
  <si>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</si>
  <si>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</si>
  <si>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</si>
  <si>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</si>
  <si>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</si>
  <si>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</si>
  <si>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</si>
  <si>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</si>
  <si>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</si>
  <si>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</si>
  <si>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</si>
  <si>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</si>
  <si>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</si>
  <si>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</si>
  <si>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</si>
  <si>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</si>
  <si>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</si>
  <si>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</si>
  <si>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</si>
  <si>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</si>
  <si>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</si>
  <si>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</si>
  <si>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</si>
  <si>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</si>
  <si>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</si>
  <si>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</si>
  <si>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</si>
  <si>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</si>
  <si>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</si>
  <si>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</si>
  <si>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</si>
  <si>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</si>
  <si>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</si>
  <si>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</si>
  <si>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</si>
  <si>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</si>
  <si>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</si>
  <si>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</si>
  <si>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</si>
  <si>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</si>
  <si>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</si>
  <si>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</si>
  <si>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</si>
  <si>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</si>
  <si>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</si>
  <si>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</si>
  <si>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</si>
  <si>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</si>
  <si>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</si>
  <si>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</si>
  <si>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</si>
  <si>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</si>
  <si>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</si>
  <si>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</si>
  <si>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</si>
  <si>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</si>
  <si>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</si>
  <si>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</si>
  <si>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</si>
  <si>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</si>
  <si>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</si>
  <si>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</si>
  <si>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</si>
  <si>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</si>
  <si>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</si>
  <si>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</si>
  <si>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</si>
  <si>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</si>
  <si>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</si>
  <si>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</si>
  <si>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</si>
  <si>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</si>
  <si>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</si>
  <si>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</si>
  <si>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</si>
  <si>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</si>
  <si>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</si>
  <si>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</si>
  <si>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</si>
  <si>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</si>
  <si>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</si>
  <si>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</si>
  <si>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</si>
  <si>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</si>
  <si>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</si>
  <si>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</si>
  <si>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</si>
  <si>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</si>
  <si>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</si>
  <si>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</si>
  <si>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</si>
  <si>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</si>
  <si>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</si>
  <si>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</si>
  <si>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</si>
  <si>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</si>
  <si>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</si>
  <si>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</si>
  <si>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</si>
  <si>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</si>
  <si>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</si>
  <si>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</si>
  <si>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</si>
  <si>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</si>
  <si>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</si>
  <si>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</si>
  <si>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</si>
  <si>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</si>
  <si>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</si>
  <si>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</si>
  <si>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</si>
  <si>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</si>
  <si>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</si>
  <si>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</si>
  <si>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</si>
  <si>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</si>
  <si>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</si>
  <si>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</si>
  <si>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</si>
  <si>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</si>
  <si>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</si>
  <si>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</si>
  <si>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</si>
  <si>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</si>
  <si>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</si>
  <si>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</si>
  <si>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</si>
  <si>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</si>
  <si>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</si>
  <si>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</si>
  <si>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</si>
  <si>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</si>
  <si>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</si>
  <si>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</si>
  <si>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</si>
  <si>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</si>
  <si>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</si>
  <si>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</si>
  <si>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</si>
  <si>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</si>
  <si>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</si>
  <si>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</si>
  <si>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</si>
  <si>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</si>
  <si>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</si>
  <si>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</si>
  <si>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</si>
  <si>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</si>
  <si>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</si>
  <si>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</si>
  <si>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</si>
  <si>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</si>
  <si>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</si>
  <si>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</si>
  <si>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</si>
  <si>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</si>
  <si>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</si>
  <si>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</si>
  <si>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</si>
  <si>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</si>
  <si>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</si>
  <si>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</si>
  <si>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</si>
  <si>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</si>
  <si>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</si>
  <si>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</si>
  <si>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</si>
  <si>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</si>
  <si>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</si>
  <si>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</si>
  <si>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</si>
  <si>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</si>
  <si>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</si>
  <si>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</si>
  <si>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</si>
  <si>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</si>
  <si>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</si>
  <si>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</si>
  <si>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</si>
  <si>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</si>
  <si>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</si>
  <si>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</si>
  <si>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</si>
  <si>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</si>
  <si>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</si>
  <si>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</si>
  <si>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</si>
  <si>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</si>
  <si>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</si>
  <si>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</si>
  <si>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</si>
  <si>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</si>
  <si>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</si>
  <si>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</si>
  <si>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</si>
  <si>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</si>
  <si>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</si>
  <si>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</si>
  <si>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</si>
  <si>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</si>
  <si>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</si>
  <si>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</si>
  <si>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</si>
  <si>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</si>
  <si>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</si>
  <si>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</si>
  <si>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</si>
  <si>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</si>
  <si>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</si>
  <si>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</si>
  <si>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</si>
  <si>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</si>
  <si>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</si>
  <si>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</si>
  <si>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</si>
  <si>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</si>
  <si>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</si>
  <si>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</si>
  <si>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</si>
  <si>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</si>
  <si>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</si>
  <si>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</si>
  <si>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</si>
  <si>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</si>
  <si>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</si>
  <si>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</si>
  <si>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</si>
  <si>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</si>
  <si>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</si>
  <si>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</si>
  <si>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</si>
  <si>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</si>
  <si>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</si>
  <si>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</si>
  <si>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</si>
  <si>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</si>
  <si>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</si>
  <si>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</si>
  <si>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</si>
  <si>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</si>
  <si>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</si>
  <si>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</si>
  <si>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</si>
  <si>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</si>
  <si>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</si>
  <si>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</si>
  <si>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</si>
  <si>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</si>
  <si>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</si>
  <si>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</si>
  <si>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</si>
  <si>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</si>
  <si>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</si>
  <si>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</si>
  <si>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</si>
  <si>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</si>
  <si>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</si>
  <si>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</si>
  <si>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</si>
  <si>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</si>
  <si>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</si>
  <si>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</si>
  <si>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</si>
  <si>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</si>
  <si>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</si>
  <si>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</si>
  <si>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</si>
  <si>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</si>
  <si>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</si>
  <si>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</si>
  <si>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</si>
  <si>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</si>
  <si>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</si>
  <si>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</si>
  <si>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</si>
  <si>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</si>
  <si>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</si>
  <si>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</si>
  <si>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</si>
  <si>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</si>
  <si>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</si>
  <si>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</si>
  <si>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</si>
  <si>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</si>
  <si>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</si>
  <si>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</si>
  <si>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</si>
  <si>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</si>
  <si>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</si>
  <si>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</si>
  <si>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</si>
  <si>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</si>
  <si>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</si>
  <si>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</si>
  <si>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</si>
  <si>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</si>
  <si>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</si>
  <si>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</si>
  <si>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</si>
  <si>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</si>
  <si>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</si>
  <si>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</si>
  <si>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</si>
  <si>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</si>
  <si>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</si>
  <si>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</si>
  <si>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</si>
  <si>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</si>
  <si>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</si>
  <si>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</si>
  <si>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</si>
  <si>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</si>
  <si>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</si>
  <si>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</si>
  <si>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</si>
  <si>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</si>
  <si>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</si>
  <si>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</si>
  <si>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</si>
  <si>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</si>
  <si>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</si>
  <si>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</si>
  <si>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</si>
  <si>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</si>
  <si>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</si>
  <si>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</si>
  <si>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</si>
  <si>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</si>
  <si>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</si>
  <si>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</si>
  <si>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</si>
  <si>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</si>
  <si>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</si>
  <si>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</si>
  <si>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</si>
  <si>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</si>
  <si>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</si>
  <si>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</si>
  <si>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</si>
  <si>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</si>
  <si>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</si>
  <si>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</si>
  <si>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</si>
  <si>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</si>
  <si>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</si>
  <si>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</si>
  <si>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</si>
  <si>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</si>
  <si>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</si>
  <si>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</si>
  <si>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</si>
  <si>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</si>
  <si>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</si>
  <si>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</si>
  <si>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</si>
  <si>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</si>
  <si>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</si>
  <si>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</si>
  <si>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</si>
  <si>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</si>
  <si>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</si>
  <si>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</si>
  <si>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</si>
  <si>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</si>
  <si>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</si>
  <si>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</si>
  <si>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</si>
  <si>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</si>
  <si>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</si>
  <si>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</si>
  <si>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</si>
  <si>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</si>
  <si>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</si>
  <si>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</si>
  <si>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</si>
  <si>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</si>
  <si>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</si>
  <si>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</si>
  <si>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</si>
  <si>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</si>
  <si>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</si>
  <si>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</si>
  <si>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</si>
  <si>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</si>
  <si>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</si>
  <si>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</si>
  <si>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</si>
  <si>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</si>
  <si>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</si>
  <si>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</si>
  <si>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</si>
  <si>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</si>
  <si>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</si>
  <si>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</si>
  <si>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</si>
  <si>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</si>
  <si>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</si>
  <si>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</si>
  <si>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</si>
  <si>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</si>
  <si>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</si>
  <si>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</si>
  <si>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</si>
  <si>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</si>
  <si>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</si>
  <si>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</si>
  <si>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</si>
  <si>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</si>
  <si>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</si>
  <si>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</si>
  <si>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</si>
  <si>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</si>
  <si>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</si>
  <si>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</si>
  <si>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</si>
  <si>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</si>
  <si>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</si>
  <si>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</si>
  <si>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</si>
  <si>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</si>
  <si>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</si>
  <si>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</si>
  <si>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</si>
  <si>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</si>
  <si>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</si>
  <si>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</si>
  <si>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</si>
  <si>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</si>
  <si>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</si>
  <si>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</si>
  <si>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</si>
  <si>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</si>
  <si>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</si>
  <si>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</si>
  <si>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</si>
  <si>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</si>
  <si>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</si>
  <si>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</si>
  <si>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</si>
  <si>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</si>
  <si>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</si>
  <si>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</si>
  <si>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</si>
  <si>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</si>
  <si>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</si>
  <si>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</si>
  <si>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</si>
  <si>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</si>
  <si>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</si>
  <si>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</si>
  <si>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</si>
  <si>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</si>
  <si>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</si>
  <si>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</si>
  <si>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</si>
  <si>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</si>
  <si>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</si>
  <si>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</si>
  <si>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</si>
  <si>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</si>
  <si>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</si>
  <si>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</si>
  <si>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</si>
  <si>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</si>
  <si>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</si>
  <si>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</si>
  <si>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</si>
  <si>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</si>
  <si>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</si>
  <si>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</si>
  <si>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</si>
  <si>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</si>
  <si>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</si>
  <si>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</si>
  <si>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</si>
  <si>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</si>
  <si>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</si>
  <si>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</si>
  <si>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</si>
  <si>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</si>
  <si>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</si>
  <si>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</si>
  <si>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</si>
  <si>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</si>
  <si>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</si>
  <si>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</si>
  <si>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</si>
  <si>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</si>
  <si>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</si>
  <si>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</si>
  <si>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</si>
  <si>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</si>
  <si>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</si>
  <si>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</si>
  <si>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</si>
  <si>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</si>
  <si>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</si>
  <si>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</si>
  <si>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</si>
  <si>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</si>
  <si>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</si>
  <si>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</si>
  <si>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</si>
  <si>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</si>
  <si>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</si>
  <si>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</si>
  <si>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</si>
  <si>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</si>
  <si>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</si>
  <si>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</si>
  <si>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</si>
  <si>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</si>
  <si>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</si>
  <si>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</si>
  <si>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</si>
  <si>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</si>
  <si>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</si>
  <si>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</si>
  <si>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</si>
  <si>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</si>
  <si>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</si>
  <si>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</si>
  <si>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</si>
  <si>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</si>
  <si>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</si>
  <si>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</si>
  <si>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</si>
  <si>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</si>
  <si>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</si>
  <si>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</si>
  <si>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</si>
  <si>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</si>
  <si>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</si>
  <si>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</si>
  <si>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</si>
  <si>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</si>
  <si>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</si>
  <si>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</si>
  <si>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</si>
  <si>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</si>
  <si>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</si>
  <si>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</si>
  <si>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</si>
  <si>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</si>
  <si>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</si>
  <si>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</si>
  <si>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</si>
  <si>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</si>
  <si>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</si>
  <si>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</si>
  <si>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</si>
  <si>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</si>
  <si>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</si>
  <si>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</si>
  <si>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</si>
  <si>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</si>
  <si>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</si>
  <si>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</si>
  <si>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</si>
  <si>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</si>
  <si>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</si>
  <si>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</si>
  <si>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</si>
  <si>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</si>
  <si>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</si>
  <si>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</si>
  <si>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</si>
  <si>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</si>
  <si>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</si>
  <si>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</si>
  <si>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</si>
  <si>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</si>
  <si>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</si>
  <si>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</si>
  <si>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</si>
  <si>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</si>
  <si>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</si>
  <si>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</si>
  <si>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</si>
  <si>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</si>
  <si>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</si>
  <si>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</si>
  <si>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</si>
  <si>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</si>
  <si>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</si>
  <si>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</si>
  <si>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</si>
  <si>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</si>
  <si>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</si>
  <si>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</si>
  <si>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</si>
  <si>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</si>
  <si>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</si>
  <si>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</si>
  <si>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</si>
  <si>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</si>
  <si>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</si>
  <si>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</si>
  <si>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</si>
  <si>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</si>
  <si>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</si>
  <si>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</si>
  <si>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</si>
  <si>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</si>
  <si>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</si>
  <si>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</si>
  <si>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</si>
  <si>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</si>
  <si>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</si>
  <si>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</si>
  <si>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</si>
  <si>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</si>
  <si>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</si>
  <si>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</si>
  <si>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</si>
  <si>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</si>
  <si>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</si>
  <si>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</si>
  <si>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</si>
  <si>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</si>
  <si>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</si>
  <si>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</si>
  <si>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</si>
  <si>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</si>
  <si>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</si>
  <si>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</si>
  <si>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</si>
  <si>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</si>
  <si>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</si>
  <si>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</si>
  <si>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</si>
  <si>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</si>
  <si>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</si>
  <si>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</si>
  <si>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</si>
  <si>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</si>
  <si>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</si>
  <si>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</si>
  <si>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</si>
  <si>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</si>
  <si>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</si>
  <si>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</si>
  <si>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</si>
  <si>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</si>
  <si>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</si>
  <si>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</si>
  <si>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</si>
  <si>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</si>
  <si>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</si>
  <si>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</si>
  <si>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</si>
  <si>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</si>
  <si>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</si>
  <si>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</si>
  <si>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</si>
  <si>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</si>
  <si>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</si>
  <si>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</si>
  <si>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</si>
  <si>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</si>
  <si>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</si>
  <si>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</si>
  <si>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</si>
  <si>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</si>
  <si>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</si>
  <si>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</si>
  <si>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</si>
  <si>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</si>
  <si>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</si>
  <si>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</si>
  <si>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</si>
  <si>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</si>
  <si>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</si>
  <si>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</si>
  <si>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</si>
  <si>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</si>
  <si>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</si>
  <si>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</si>
  <si>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</si>
  <si>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</si>
  <si>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</si>
  <si>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</si>
  <si>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</si>
  <si>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</si>
  <si>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</si>
  <si>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</si>
  <si>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</si>
  <si>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</si>
  <si>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</si>
  <si>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</si>
  <si>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</si>
  <si>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</si>
  <si>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</si>
  <si>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</si>
  <si>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</si>
  <si>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</si>
  <si>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</si>
  <si>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</si>
  <si>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</si>
  <si>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</si>
  <si>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</si>
  <si>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</si>
  <si>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</si>
  <si>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</si>
  <si>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</si>
  <si>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</si>
  <si>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</si>
  <si>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</si>
  <si>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</si>
  <si>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</si>
  <si>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</si>
  <si>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</si>
  <si>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</si>
  <si>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</si>
  <si>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</si>
  <si>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</si>
  <si>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</si>
  <si>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</si>
  <si>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</si>
  <si>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</si>
  <si>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</si>
  <si>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</si>
  <si>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</si>
  <si>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</si>
  <si>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</si>
  <si>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</si>
  <si>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</si>
  <si>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</si>
  <si>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</si>
  <si>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</si>
  <si>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</si>
  <si>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</si>
  <si>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</si>
  <si>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</si>
  <si>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</si>
  <si>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</si>
  <si>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</si>
  <si>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</si>
  <si>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</si>
  <si>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</si>
  <si>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</si>
  <si>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</si>
  <si>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</si>
  <si>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</si>
  <si>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</si>
  <si>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</si>
  <si>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</si>
  <si>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</si>
  <si>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</si>
  <si>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</si>
  <si>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</si>
  <si>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</si>
  <si>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</si>
  <si>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</si>
  <si>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</si>
  <si>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</si>
  <si>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</si>
  <si>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</si>
  <si>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</si>
  <si>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</si>
  <si>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</si>
  <si>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</si>
  <si>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</si>
  <si>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</si>
  <si>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</si>
  <si>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</si>
  <si>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</si>
  <si>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</si>
  <si>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</si>
  <si>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</si>
  <si>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</si>
  <si>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</si>
  <si>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</si>
  <si>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</si>
  <si>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</si>
  <si>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</si>
  <si>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</si>
  <si>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</si>
  <si>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</si>
  <si>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</si>
  <si>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</si>
  <si>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</si>
  <si>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</si>
  <si>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</si>
  <si>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</si>
  <si>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</si>
  <si>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</si>
  <si>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</si>
  <si>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</si>
  <si>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</si>
  <si>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</si>
  <si>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</si>
  <si>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</si>
  <si>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</si>
  <si>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</si>
  <si>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</si>
  <si>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</si>
  <si>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</si>
  <si>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</si>
  <si>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</si>
  <si>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</si>
  <si>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</si>
  <si>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</si>
  <si>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</si>
  <si>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</si>
  <si>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</si>
  <si>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</si>
  <si>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</si>
  <si>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</si>
  <si>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</si>
  <si>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</si>
  <si>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</si>
  <si>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</si>
  <si>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</si>
  <si>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</si>
  <si>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</si>
  <si>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</si>
  <si>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</si>
  <si>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</si>
  <si>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</si>
  <si>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</si>
  <si>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</si>
  <si>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</si>
  <si>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</si>
  <si>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</si>
  <si>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</si>
  <si>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</si>
  <si>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</si>
  <si>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</si>
  <si>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</si>
  <si>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</si>
  <si>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</si>
  <si>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</si>
  <si>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</si>
  <si>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</si>
  <si>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</si>
  <si>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</si>
  <si>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</si>
  <si>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</si>
  <si>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</si>
  <si>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</si>
  <si>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</si>
  <si>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</si>
  <si>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</si>
  <si>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</si>
  <si>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</si>
  <si>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</si>
  <si>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</si>
  <si>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</si>
  <si>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</si>
  <si>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</si>
  <si>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</si>
  <si>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</si>
  <si>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</si>
  <si>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</si>
  <si>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</si>
  <si>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</si>
  <si>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</si>
  <si>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</si>
  <si>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</si>
  <si>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</si>
  <si>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</si>
  <si>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</si>
  <si>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</si>
  <si>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</si>
  <si>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</si>
  <si>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</si>
  <si>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</si>
  <si>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</si>
  <si>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</si>
  <si>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</si>
  <si>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</si>
  <si>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</si>
  <si>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</si>
  <si>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</si>
  <si>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</si>
  <si>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</si>
  <si>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</si>
  <si>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</si>
  <si>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</si>
  <si>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</si>
  <si>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</si>
  <si>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</si>
  <si>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</si>
  <si>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</si>
  <si>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</si>
  <si>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</si>
  <si>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</si>
  <si>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</si>
  <si>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</si>
  <si>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</si>
  <si>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</si>
  <si>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</si>
  <si>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</si>
  <si>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</si>
  <si>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</si>
  <si>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</si>
  <si>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</si>
  <si>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</si>
  <si>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</si>
  <si>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</si>
  <si>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</si>
  <si>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</si>
  <si>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</si>
  <si>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</si>
  <si>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</si>
  <si>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</si>
  <si>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</si>
  <si>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</si>
  <si>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</si>
  <si>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</si>
  <si>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</si>
  <si>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</si>
  <si>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</si>
  <si>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</si>
  <si>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</si>
  <si>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</si>
  <si>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</si>
  <si>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</si>
  <si>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</si>
  <si>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</si>
  <si>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</si>
  <si>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</si>
  <si>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</si>
  <si>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</si>
  <si>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</si>
  <si>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</si>
  <si>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</si>
  <si>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</si>
  <si>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</si>
  <si>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</si>
  <si>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</si>
  <si>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</si>
  <si>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</si>
  <si>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</si>
  <si>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</si>
  <si>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</si>
  <si>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</si>
  <si>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</si>
  <si>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</si>
  <si>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</si>
  <si>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</si>
  <si>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</si>
  <si>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</si>
  <si>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</si>
  <si>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</si>
  <si>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</si>
  <si>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</si>
  <si>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</si>
  <si>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</si>
  <si>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</si>
  <si>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</si>
  <si>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</si>
  <si>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</si>
  <si>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</si>
  <si>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</si>
  <si>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</si>
  <si>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</si>
  <si>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</si>
  <si>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</si>
  <si>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</si>
  <si>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</si>
  <si>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</si>
  <si>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</si>
  <si>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</si>
  <si>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</si>
  <si>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</si>
  <si>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</si>
  <si>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</si>
  <si>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</si>
  <si>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</si>
  <si>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</si>
  <si>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</si>
  <si>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</si>
  <si>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</si>
  <si>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</si>
  <si>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</si>
  <si>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</si>
  <si>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</si>
  <si>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</si>
  <si>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</si>
  <si>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</si>
  <si>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</si>
  <si>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</si>
  <si>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</si>
  <si>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</si>
  <si>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</si>
  <si>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</si>
  <si>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</si>
  <si>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</si>
  <si>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</si>
  <si>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</si>
  <si>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</si>
  <si>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</si>
  <si>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</si>
  <si>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</si>
  <si>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</si>
  <si>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</si>
  <si>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</si>
  <si>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</si>
  <si>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</si>
  <si>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</si>
  <si>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</si>
  <si>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</si>
  <si>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</si>
  <si>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</si>
  <si>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</si>
  <si>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</si>
  <si>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</si>
  <si>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</si>
  <si>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</si>
  <si>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</si>
  <si>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</si>
  <si>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</si>
  <si>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</si>
  <si>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</si>
  <si>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</si>
  <si>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</si>
  <si>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</si>
  <si>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</si>
  <si>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</si>
  <si>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</si>
  <si>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</si>
  <si>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</si>
  <si>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</si>
  <si>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</si>
  <si>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</si>
  <si>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</si>
  <si>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</si>
  <si>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</si>
  <si>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</si>
  <si>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</si>
  <si>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</si>
  <si>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</si>
  <si>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</si>
  <si>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</si>
  <si>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</si>
  <si>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</si>
  <si>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</si>
  <si>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</si>
  <si>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</si>
  <si>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</si>
  <si>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</si>
  <si>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</si>
  <si>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</si>
  <si>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</si>
  <si>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</si>
  <si>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</si>
  <si>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</si>
  <si>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</si>
  <si>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</si>
  <si>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</si>
  <si>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</si>
  <si>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</si>
  <si>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</si>
  <si>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</si>
  <si>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</si>
  <si>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</si>
  <si>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</si>
  <si>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</si>
  <si>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</si>
  <si>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</si>
  <si>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</si>
  <si>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</si>
  <si>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</si>
  <si>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</si>
  <si>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</si>
  <si>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</si>
  <si>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</si>
  <si>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</si>
  <si>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</si>
  <si>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</si>
  <si>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</si>
  <si>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</si>
  <si>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</si>
  <si>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</si>
  <si>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</si>
  <si>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</si>
  <si>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</si>
  <si>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</si>
  <si>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</si>
  <si>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</si>
  <si>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</si>
  <si>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</si>
  <si>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</si>
  <si>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</si>
  <si>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</si>
  <si>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</si>
  <si>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</si>
  <si>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</si>
  <si>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</si>
  <si>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</si>
  <si>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</si>
  <si>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</si>
  <si>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</si>
  <si>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</si>
  <si>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</si>
  <si>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</si>
  <si>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</si>
  <si>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</si>
  <si>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</si>
  <si>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</si>
  <si>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</si>
  <si>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</si>
  <si>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</si>
  <si>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</si>
  <si>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</si>
  <si>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</si>
  <si>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</si>
  <si>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</si>
  <si>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</si>
  <si>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</si>
  <si>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</si>
  <si>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</si>
  <si>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</si>
  <si>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</si>
  <si>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</si>
  <si>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</si>
  <si>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</si>
  <si>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</si>
  <si>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</si>
  <si>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</si>
  <si>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</si>
  <si>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</si>
  <si>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</si>
  <si>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</si>
  <si>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</si>
  <si>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</si>
  <si>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</si>
  <si>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</si>
  <si>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</si>
  <si>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</si>
  <si>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</si>
  <si>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</si>
  <si>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</si>
  <si>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</si>
  <si>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</si>
  <si>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</si>
  <si>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</si>
  <si>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</si>
  <si>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</si>
  <si>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</si>
  <si>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</si>
  <si>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</si>
  <si>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</si>
  <si>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</si>
  <si>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</si>
  <si>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</si>
  <si>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</si>
  <si>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</si>
  <si>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</si>
  <si>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</si>
  <si>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</si>
  <si>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</si>
  <si>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</si>
  <si>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</si>
  <si>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</si>
  <si>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</si>
  <si>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</si>
  <si>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</si>
  <si>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</si>
  <si>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</si>
  <si>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</si>
  <si>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</si>
  <si>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</si>
  <si>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</si>
  <si>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</si>
  <si>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</si>
  <si>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</si>
  <si>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</si>
  <si>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</si>
  <si>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</si>
  <si>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</si>
  <si>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</si>
  <si>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</si>
  <si>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</si>
  <si>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</si>
  <si>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</si>
  <si>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</si>
  <si>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</si>
  <si>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</si>
  <si>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</si>
  <si>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</si>
  <si>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</si>
  <si>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</si>
  <si>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</si>
  <si>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</si>
  <si>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</si>
  <si>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</si>
  <si>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</si>
  <si>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</si>
  <si>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</si>
  <si>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</si>
  <si>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</si>
  <si>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</si>
  <si>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</si>
  <si>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</si>
  <si>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</si>
  <si>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</si>
  <si>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</si>
  <si>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</si>
  <si>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</si>
  <si>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</si>
  <si>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</si>
  <si>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</si>
  <si>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</si>
  <si>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</si>
  <si>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</si>
  <si>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</si>
  <si>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</si>
  <si>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</si>
  <si>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</si>
  <si>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</si>
  <si>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</si>
  <si>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</si>
  <si>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</si>
  <si>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</si>
  <si>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</si>
  <si>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</si>
  <si>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</si>
  <si>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</si>
  <si>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</si>
  <si>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</si>
  <si>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</si>
  <si>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</si>
  <si>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</si>
  <si>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</si>
  <si>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</si>
  <si>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</si>
  <si>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</si>
  <si>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</si>
  <si>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</si>
  <si>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</si>
  <si>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</si>
  <si>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</si>
  <si>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</si>
  <si>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</si>
  <si>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</si>
  <si>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</si>
  <si>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</si>
  <si>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</si>
  <si>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</si>
  <si>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</si>
  <si>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</si>
  <si>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</si>
  <si>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</si>
  <si>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</si>
  <si>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</si>
  <si>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</si>
  <si>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</si>
  <si>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</si>
  <si>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</si>
  <si>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</si>
  <si>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</si>
  <si>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</si>
  <si>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</si>
  <si>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</si>
  <si>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</si>
  <si>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</si>
  <si>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</si>
  <si>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</si>
  <si>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</si>
  <si>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</si>
  <si>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</si>
  <si>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</si>
  <si>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</si>
  <si>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</si>
  <si>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</si>
  <si>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</si>
  <si>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</si>
  <si>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</si>
  <si>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</si>
  <si>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</si>
  <si>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</si>
  <si>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</si>
  <si>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</si>
  <si>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</si>
  <si>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</si>
  <si>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</si>
  <si>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</si>
  <si>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</si>
  <si>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</si>
  <si>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</si>
  <si>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</si>
  <si>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</si>
  <si>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</si>
  <si>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</si>
  <si>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</si>
  <si>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</si>
  <si>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</si>
  <si>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</si>
  <si>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</si>
  <si>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</si>
  <si>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</si>
  <si>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</si>
  <si>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</si>
  <si>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</si>
  <si>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</si>
  <si>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</si>
  <si>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</si>
  <si>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</si>
  <si>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</si>
  <si>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</si>
  <si>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</si>
  <si>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</si>
  <si>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</si>
  <si>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</si>
  <si>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</si>
  <si>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</si>
  <si>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</si>
  <si>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</si>
  <si>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</si>
  <si>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</si>
  <si>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</si>
  <si>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</si>
  <si>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</si>
  <si>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</si>
  <si>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</si>
  <si>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</si>
  <si>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</si>
  <si>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</si>
  <si>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</si>
  <si>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</si>
  <si>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</si>
  <si>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</si>
  <si>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</si>
  <si>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</si>
  <si>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</si>
  <si>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</si>
  <si>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</si>
  <si>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</si>
  <si>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</si>
  <si>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</si>
  <si>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</si>
  <si>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</si>
  <si>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</si>
  <si>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</si>
  <si>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</si>
  <si>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</si>
  <si>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</si>
  <si>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</si>
  <si>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</si>
  <si>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</si>
  <si>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</si>
  <si>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</si>
  <si>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</si>
  <si>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</si>
  <si>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</si>
  <si>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</si>
  <si>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</si>
  <si>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</si>
  <si>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</si>
  <si>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</si>
  <si>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</si>
  <si>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</si>
  <si>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</si>
  <si>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</si>
  <si>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</si>
  <si>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</si>
  <si>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</si>
  <si>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</si>
  <si>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</si>
  <si>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</si>
  <si>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</si>
  <si>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</si>
  <si>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</si>
  <si>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</si>
  <si>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</si>
  <si>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</si>
  <si>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</si>
  <si>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</si>
  <si>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</si>
  <si>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</si>
  <si>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</si>
  <si>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</si>
  <si>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</si>
  <si>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</si>
  <si>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</si>
  <si>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</si>
  <si>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</si>
  <si>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</si>
  <si>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</si>
  <si>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</si>
  <si>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</si>
  <si>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</si>
  <si>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</si>
  <si>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</si>
  <si>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</si>
  <si>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</si>
  <si>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</si>
  <si>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</si>
  <si>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</si>
  <si>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</si>
  <si>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</si>
  <si>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</si>
  <si>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</si>
  <si>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</si>
  <si>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</si>
  <si>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</si>
  <si>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</si>
  <si>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</si>
  <si>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</si>
  <si>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</si>
  <si>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</si>
  <si>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</si>
  <si>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</si>
  <si>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</si>
  <si>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</si>
  <si>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</si>
  <si>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</si>
  <si>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</si>
  <si>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</si>
  <si>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</si>
  <si>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</si>
  <si>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</si>
  <si>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</si>
  <si>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</si>
  <si>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</si>
  <si>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</si>
  <si>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</si>
  <si>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</si>
  <si>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</si>
  <si>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</si>
  <si>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</si>
  <si>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</si>
  <si>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</si>
  <si>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</si>
  <si>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</si>
  <si>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</si>
  <si>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</si>
  <si>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</si>
  <si>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</si>
  <si>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</si>
  <si>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</si>
  <si>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</si>
  <si>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</si>
  <si>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</si>
  <si>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</si>
  <si>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</si>
  <si>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</si>
  <si>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</si>
  <si>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</si>
  <si>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</si>
  <si>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</si>
  <si>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</si>
  <si>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</si>
  <si>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</si>
  <si>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</si>
  <si>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</si>
  <si>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</si>
  <si>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</si>
  <si>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</si>
  <si>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</si>
  <si>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</si>
  <si>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</si>
  <si>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</si>
  <si>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</si>
  <si>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</si>
  <si>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</si>
  <si>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</si>
  <si>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</si>
  <si>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</si>
  <si>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</si>
  <si>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</si>
  <si>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</si>
  <si>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</si>
  <si>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</si>
  <si>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</si>
  <si>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</si>
  <si>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</si>
  <si>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</si>
  <si>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</si>
  <si>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</si>
  <si>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</si>
  <si>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</si>
  <si>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</si>
  <si>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</si>
  <si>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</si>
  <si>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</si>
  <si>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</si>
  <si>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</si>
  <si>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</si>
  <si>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</si>
  <si>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</si>
  <si>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</si>
  <si>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</si>
  <si>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</si>
  <si>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</si>
  <si>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</si>
  <si>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</si>
  <si>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</si>
  <si>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</si>
  <si>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</si>
  <si>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</si>
  <si>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</si>
  <si>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</si>
  <si>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</si>
  <si>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</si>
  <si>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</si>
  <si>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</si>
  <si>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</si>
  <si>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</si>
  <si>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</si>
  <si>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</si>
  <si>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</si>
  <si>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</si>
  <si>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</si>
  <si>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</si>
  <si>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</si>
  <si>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</si>
  <si>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</si>
  <si>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</si>
  <si>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</si>
  <si>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</si>
  <si>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</si>
  <si>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</si>
  <si>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</si>
  <si>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</si>
  <si>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</si>
  <si>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</si>
  <si>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</si>
  <si>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</si>
  <si>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</si>
  <si>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</si>
  <si>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</si>
  <si>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</si>
  <si>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</si>
  <si>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</si>
  <si>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</si>
  <si>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</si>
  <si>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</si>
  <si>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</si>
  <si>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</si>
  <si>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</si>
  <si>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</si>
  <si>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</si>
  <si>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</si>
  <si>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</si>
  <si>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</si>
  <si>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</si>
  <si>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</si>
  <si>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</si>
  <si>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</si>
  <si>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</si>
  <si>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</si>
  <si>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</si>
  <si>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</si>
  <si>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</si>
  <si>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</si>
  <si>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</si>
  <si>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</si>
  <si>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</si>
  <si>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</si>
  <si>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</si>
  <si>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</si>
  <si>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</si>
  <si>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</si>
  <si>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</si>
  <si>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</si>
  <si>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</si>
  <si>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</si>
  <si>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</si>
  <si>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</si>
  <si>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</si>
  <si>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</si>
  <si>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</si>
  <si>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</si>
  <si>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</si>
  <si>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</si>
  <si>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</si>
  <si>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</si>
  <si>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</si>
  <si>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</si>
  <si>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</si>
  <si>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</si>
  <si>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</si>
  <si>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</si>
  <si>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</si>
  <si>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</si>
  <si>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</si>
  <si>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</si>
  <si>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</si>
  <si>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</si>
  <si>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</si>
  <si>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</si>
  <si>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</si>
  <si>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</si>
  <si>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</si>
  <si>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</si>
  <si>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</si>
  <si>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</si>
  <si>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</si>
  <si>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</si>
  <si>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</si>
  <si>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</si>
  <si>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</si>
  <si>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</si>
  <si>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</si>
  <si>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</si>
  <si>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</si>
  <si>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</si>
  <si>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</si>
  <si>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</si>
  <si>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</si>
  <si>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</si>
  <si>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</si>
  <si>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</si>
  <si>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</si>
  <si>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</si>
  <si>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</si>
  <si>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</si>
  <si>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</si>
  <si>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</si>
  <si>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</si>
  <si>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</si>
  <si>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</si>
  <si>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</si>
  <si>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</si>
  <si>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</si>
  <si>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</si>
  <si>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</si>
  <si>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</si>
  <si>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</si>
  <si>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</si>
  <si>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</si>
  <si>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</si>
  <si>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</si>
  <si>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</si>
  <si>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</si>
  <si>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</si>
  <si>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</si>
  <si>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</si>
  <si>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</si>
  <si>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</si>
  <si>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</si>
  <si>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</si>
  <si>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</si>
  <si>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</si>
  <si>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</si>
  <si>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</si>
  <si>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</si>
  <si>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</si>
  <si>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</si>
  <si>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</si>
  <si>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</si>
  <si>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</si>
  <si>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</si>
  <si>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</si>
  <si>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</si>
  <si>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</si>
  <si>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</si>
  <si>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</si>
  <si>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</si>
  <si>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</si>
  <si>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</si>
  <si>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</si>
  <si>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</si>
  <si>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</si>
  <si>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</si>
  <si>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</si>
  <si>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</si>
  <si>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</si>
  <si>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</si>
  <si>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</si>
  <si>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</si>
  <si>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</si>
  <si>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</si>
  <si>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</si>
  <si>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</si>
  <si>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</si>
  <si>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</si>
  <si>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</si>
  <si>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</si>
  <si>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</si>
  <si>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</si>
  <si>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</si>
  <si>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</si>
  <si>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</si>
  <si>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</si>
  <si>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</si>
  <si>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</si>
  <si>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</si>
  <si>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</si>
  <si>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</si>
  <si>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</si>
  <si>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</si>
  <si>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</si>
  <si>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</si>
  <si>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</si>
  <si>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</si>
  <si>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</si>
  <si>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</si>
  <si>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</si>
  <si>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</si>
  <si>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</si>
  <si>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</si>
  <si>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</si>
  <si>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</si>
  <si>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</si>
  <si>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</si>
  <si>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</si>
  <si>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</si>
  <si>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</si>
  <si>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</si>
  <si>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</si>
  <si>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</si>
  <si>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</si>
  <si>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</si>
  <si>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</si>
  <si>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</si>
  <si>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</si>
  <si>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</si>
  <si>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</si>
  <si>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</si>
  <si>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</si>
  <si>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</si>
  <si>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</si>
  <si>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</si>
  <si>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</si>
  <si>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</si>
  <si>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</si>
  <si>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</si>
  <si>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</si>
  <si>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</si>
  <si>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</si>
  <si>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</si>
  <si>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</si>
  <si>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</si>
  <si>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</si>
  <si>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</si>
  <si>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</si>
  <si>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</si>
  <si>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</si>
  <si>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</si>
  <si>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</si>
  <si>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</si>
  <si>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</si>
  <si>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</si>
  <si>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</si>
  <si>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</si>
  <si>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</si>
  <si>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</si>
  <si>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</si>
  <si>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</si>
  <si>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</si>
  <si>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</si>
  <si>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</si>
  <si>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</si>
  <si>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</si>
  <si>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</si>
  <si>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</si>
  <si>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</si>
  <si>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</si>
  <si>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</si>
  <si>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</si>
  <si>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</si>
  <si>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</si>
  <si>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</si>
  <si>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</si>
  <si>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</si>
  <si>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</si>
  <si>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</si>
  <si>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</si>
  <si>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</si>
  <si>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</si>
  <si>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</si>
  <si>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</si>
  <si>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</si>
  <si>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</si>
  <si>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</si>
  <si>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</si>
  <si>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</si>
  <si>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</si>
  <si>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</si>
  <si>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</si>
  <si>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</si>
  <si>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</si>
  <si>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</si>
  <si>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</si>
  <si>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</si>
  <si>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</si>
  <si>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</si>
  <si>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</si>
  <si>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</si>
  <si>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</si>
  <si>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</si>
  <si>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</si>
  <si>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</si>
  <si>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</si>
  <si>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</si>
  <si>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</si>
  <si>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</si>
  <si>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</si>
  <si>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</si>
  <si>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</si>
  <si>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</si>
  <si>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</si>
  <si>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</si>
  <si>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</si>
  <si>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</si>
  <si>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</si>
  <si>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</si>
  <si>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</si>
  <si>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</si>
  <si>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</si>
  <si>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</si>
  <si>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</si>
  <si>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</si>
  <si>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</si>
  <si>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</si>
  <si>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</si>
  <si>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</si>
  <si>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</si>
  <si>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</si>
  <si>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</si>
  <si>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</si>
  <si>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</si>
  <si>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</si>
  <si>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</si>
  <si>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</si>
  <si>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</si>
  <si>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</si>
  <si>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</si>
  <si>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</si>
  <si>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</si>
  <si>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</si>
  <si>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</si>
  <si>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</si>
  <si>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</si>
  <si>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</si>
  <si>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</si>
  <si>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</si>
  <si>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</si>
  <si>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</si>
  <si>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</si>
  <si>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</si>
  <si>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</si>
  <si>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</si>
  <si>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</si>
  <si>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</si>
  <si>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</si>
  <si>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</si>
  <si>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access issue as site Located at seaport accessible during working hours</t>
  </si>
  <si>
    <t xml:space="preserve"> PCM-20251005-00002534 </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</si>
  <si>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</si>
  <si>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</si>
  <si>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</si>
  <si>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</si>
  <si>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</si>
  <si>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</si>
  <si>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</si>
  <si>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</si>
  <si>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</si>
  <si>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</si>
  <si>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</si>
  <si>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</si>
  <si>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</si>
  <si>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PCM-20251005-00002424</t>
  </si>
  <si>
    <t>ETA 45 mins</t>
  </si>
  <si>
    <t>PCM-20251005-00002549</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</si>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</sst>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4" totalsRowShown="0" headerRowDxfId="157" dataDxfId="156" headerRowBorderDxfId="154" tableBorderDxfId="155" totalsRowBorderDxfId="153">
  <autoFilter ref="A1:CJ2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8" totalsRowShown="0" headerRowDxfId="15" dataDxfId="14" headerRowBorderDxfId="12" tableBorderDxfId="13">
  <autoFilter ref="A1:L2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272.80749421296059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45935.755920138887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45935.755920138887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45935.755920138887</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45935.755920138887</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45935.755920138887</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45935.755920138887</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45935.755920138887</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45935.755920138887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45935.755920138887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45935.755920138887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45935.755920138887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45935.755920138887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45935.755920138887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45935.755920138887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45935.755920138887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45935.755920138887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45935.755920138887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45935.755920138887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45935.755920138887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45935.755920138887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45935.755920138887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45935.755920138887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45935.755920138887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45935.755920138887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45935.755920138887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45935.755920138887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45935.755920138887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45935.755920138887</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4"/>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244.10413773147593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129.02883680555533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110.75608217592526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0.32380208333051996</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0.1744386574064265</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45935.755920138887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45935.755920138887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45935.755920138887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45935.755920138887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45935.755920138887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45935.755920138887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45935.755920138887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45935.755920138887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45935.755920138887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45935.755920138887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45935.755920138887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45935.755920138887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45935.755920138887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45935.755920138887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45935.755920138887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45935.755920138887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45935.755920138887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45935.755920138887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45935.755920138887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45935.755920138887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45935.755920138887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45935.755920138887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45935.755920138887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45935.755920138887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45935.755920138887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45935.755920138887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45935.755920138887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45935.755920138887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45935.755920138887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45935.755920138887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45935.755920138887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45935.755920138887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45935.755920138887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45935.755920138887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45935.755920138887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45935.755920138887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45935.755920138887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45935.755920138887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45935.755920138887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45935.755920138887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45935.755920138887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45935.755920138887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45935.755920138887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45935.755920138887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45935.755920138887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45935.755920138887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45935.755920138887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45935.755920138887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45935.755920138887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45935.755920138887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45935.755920138887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45935.755920138887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45935.755920138887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45935.755920138887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45935.755920138887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45935.755920138887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45935.755920138887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45935.755920138887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45935.755920138887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45935.755920138887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45935.755920138887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45935.755920138887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45935.755920138887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45935.755920138887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45935.755920138887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45935.755920138887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45935.755920138887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45935.755920138887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45935.755920138887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45935.755920138887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45935.755920138887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45935.755920138887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45935.755920138887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45935.755920138887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45935.755920138887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45935.755920138887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45935.755920138887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45935.755920138887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45935.755920138887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45935.755920138887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45935.755920138887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45935.755920138887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45935.755920138887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45935.755920138887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45935.755920138887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45935.755920138887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45935.755920138887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45935.755920138887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45935.755920138887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45935.755920138887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45935.755920138887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45935.755920138887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45935.755920138887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45935.755920138887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45935.755920138887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45935.755920138887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45935.755920138887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45935.755920138887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45935.755920138887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45935.755920138887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45935.755920138887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45935.755920138887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45935.755920138887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45935.755920138887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45935.755920138887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45935.755920138887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45935.755920138887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45935.755920138887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45935.755920138887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45935.755920138887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45935.755920138887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45935.755920138887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45935.755920138887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45935.755920138887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45935.755920138887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45935.755920138887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45935.755920138887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45935.755920138887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45935.755920138887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45935.755920138887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45935.755920138887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45935.755920138887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45935.755920138887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45935.755920138887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45935.755920138887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45935.755920138887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45935.755920138887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45935.755920138887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45935.755920138887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45935.755920138887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45935.755920138887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45935.755920138887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45935.755920138887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45935.755920138887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45935.755920138887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45935.755920138887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45935.755920138887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45935.755920138887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45935.755920138887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45935.755920138887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45935.755920138887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45935.755920138887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45935.755920138887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45935.755920138887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45935.755920138887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45935.755920138887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45935.755920138887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45935.755920138887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45935.755920138887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45935.755920138887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45935.755920138887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45935.755920138887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45935.755920138887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45935.755920138887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45935.755920138887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45935.755920138887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45935.755920138887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45935.755920138887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45935.755920138887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45935.755920138887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45935.755920138887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45935.755920138887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45935.755920138887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45935.755920138887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45935.755920138887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45935.755920138887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45935.755920138887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45935.755920138887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45935.755920138887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45935.755920138887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45935.755920138887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45935.755920138887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45935.755920138887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45935.755920138887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45935.755920138887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45935.755920138887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45935.755920138887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45935.755920138887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45935.755920138887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45935.755920138887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45935.755920138887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45935.755920138887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45935.755920138887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45935.755920138887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45935.755920138887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45935.755920138887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45935.755920138887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45935.755920138887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45935.755920138887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45935.755920138887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45935.755920138887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45935.755920138887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45935.755920138887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45935.755920138887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45935.755920138887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45935.755920138887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45935.755920138887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45935.755920138887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45935.755920138887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45935.755920138887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45935.755920138887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45935.755920138887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45935.755920138887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45935.755920138887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45935.755920138887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45935.755920138887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45935.755920138887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45935.755920138887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45935.755920138887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45935.755920138887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45935.755920138887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45935.755920138887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45935.755920138887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45935.755920138887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45935.755920138887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45935.755920138887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45935.755920138887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45935.755920138887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45935.755920138887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45935.755920138887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45935.755920138887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45935.755920138887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45935.755920138887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45935.755920138887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45935.755920138887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45935.755920138887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45935.755920138887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45935.755920138887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45935.755920138887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45935.755920138887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45935.755920138887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45935.755920138887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45935.755920138887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45935.755920138887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45935.755920138887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45935.755920138887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45935.755920138887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45935.755920138887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45935.755920138887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45935.755920138887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45935.755920138887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45935.755920138887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45935.755920138887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45935.755920138887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45935.755920138887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45935.755920138887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45935.755920138887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45935.755920138887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45935.755920138887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45935.755920138887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45935.755920138887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45935.755920138887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45935.755920138887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45935.755920138887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45935.755920138887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45935.755920138887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45935.755920138887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45935.755920138887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45935.755920138887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45935.755920138887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45935.755920138887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45935.755920138887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45935.755920138887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45935.755920138887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45935.755920138887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45935.755920138887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45935.755920138887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45935.755920138887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45935.755920138887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45935.755920138887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45935.755920138887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45935.755920138887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45935.755920138887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45935.755920138887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45935.755920138887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45935.755920138887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45935.755920138887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45935.755920138887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45935.755920138887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45935.755920138887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45935.755920138887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45935.755920138887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45935.755920138887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45935.755920138887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45935.755920138887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45935.755920138887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45935.755920138887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sheetData>
  <dataValidations count="2">
    <dataValidation allowBlank="1" showInputMessage="1" showErrorMessage="1" sqref="E1" xr:uid="{4D935161-CDD3-4592-B877-3FB59C99E142}"/>
    <dataValidation type="list" allowBlank="1" showInputMessage="1" showErrorMessage="1" sqref="E3:E2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45935.755920138887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45935.755920138887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45935.755920138887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45935.755920138887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45935.755920138887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45935.755920138887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45935.755920138887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45935.755920138887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45935.755920138887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45935.755920138887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45935.755920138887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45935.755920138887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45935.755920138887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45935.755920138887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45935.755920138887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45935.755920138887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45935.755920138887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45935.755920138887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45935.755920138887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45935.755920138887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45935.755920138887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45935.755920138887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45935.755920138887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45935.755920138887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45935.755920138887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45935.755920138887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45935.755920138887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45935.755920138887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45935.755920138887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45935.755920138887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45935.755920138887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45935.755920138887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45935.755920138887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45935.755920138887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45935.755920138887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45935.755920138887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45935.755920138887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45935.755920138887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45935.755920138887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45935.755920138887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45935.755920138887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45935.755920138887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45935.755920138887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45935.755920138887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45935.755920138887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45935.755920138887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45935.755920138887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45935.755920138887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45935.755920138887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45935.755920138887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45935.755920138887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45935.755920138887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45935.755920138887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45935.755920138887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45935.755920138887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45935.755920138887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45935.755920138887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45935.755920138887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45935.755920138887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45935.755920138887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45935.755920138887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45935.755920138887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45935.755920138887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45935.755920138887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45935.755920138887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45935.755920138887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45935.755920138887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45935.755920138887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45935.755920138887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45935.755920138887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45935.755920138887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45935.755920138887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45935.755920138887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45935.755920138887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45935.755920138887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45935.755920138887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45935.755920138887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45935.755920138887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45935.755920138887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45935.755920138887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45935.755920138887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45935.755920138887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45935.755920138887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45935.755920138887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45935.755920138887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45935.755920138887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45935.755920138887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45935.755920138887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45935.755920138887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45935.755920138887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45935.755920138887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45935.755920138887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45935.755920138887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45935.755920138887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45935.755920138887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45935.755920138887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45935.755920138887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45935.755920138887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45935.755920138887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45935.755920138887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45935.755920138887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45935.755920138887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45935.755920138887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45935.755920138887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45935.755920138887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45935.755920138887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45935.755920138887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45935.755920138887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45935.755920138887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45935.755920138887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45935.755920138887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45935.755920138887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45935.755920138887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45935.755920138887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45935.755920138887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45935.755920138887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45935.755920138887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45935.755920138887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45935.755920138887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45935.755920138887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45935.755920138887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45935.755920138887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45935.755920138887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45935.755920138887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45935.755920138887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45935.755920138887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45935.755920138887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45935.755920138887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45935.755920138887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45935.755920138887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45935.755920138887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45935.755920138887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45935.755920138887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45935.755920138887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45935.755920138887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45935.755920138887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45935.755920138887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45935.755920138887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45935.755920138887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45935.755920138887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45935.755920138887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45935.755920138887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45935.755920138887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45935.755920138887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45935.755920138887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45935.755920138887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45935.755920138887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45935.755920138887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45935.755920138887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45935.755920138887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45935.755920138887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45935.755920138887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45935.755920138887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45935.755920138887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45935.755920138887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45935.755920138887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45935.755920138887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45935.755920138887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45935.755920138887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45935.755920138887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45935.755920138887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45935.755920138887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45935.755920138887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45935.755920138887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45935.755920138887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45935.755920138887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45935.755920138887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45935.755920138887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45935.755920138887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45935.755920138887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45935.755920138887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45935.755920138887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45935.755920138887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45935.755920138887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45935.755920138887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45935.755920138887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45935.755920138887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45935.755920138887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45935.755920138887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45935.755920138887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45935.755920138887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45935.755920138887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45935.755920138887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45935.755920138887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45935.755920138887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45935.755920138887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45935.755920138887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45935.755920138887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45935.755920138887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45935.755920138887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45935.755920138887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45935.755920138887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45935.755920138887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45935.755920138887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45935.755920138887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45935.755920138887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45935.755920138887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45935.755920138887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45935.755920138887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45935.755920138887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45935.755920138887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45935.755920138887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45935.755920138887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45935.755920138887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45935.755920138887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45935.755920138887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45935.755920138887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45935.755920138887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45935.755920138887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45935.755920138887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45935.755920138887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45935.755920138887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45935.755920138887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45935.755920138887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45935.755920138887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45935.755920138887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45935.755920138887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45935.755920138887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45935.755920138887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45935.755920138887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45935.755920138887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45935.755920138887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45935.755920138887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45935.755920138887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45935.755920138887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45935.755920138887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45935.755920138887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45935.755920138887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45935.755920138887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45935.755920138887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45935.755920138887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45935.755920138887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45935.755920138887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45935.755920138887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45935.755920138887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45935.755920138887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45935.755920138887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45935.755920138887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45935.755920138887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45935.755920138887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45935.755920138887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45935.755920138887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45935.755920138887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45935.755920138887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45935.755920138887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45935.755920138887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45935.755920138887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45935.755920138887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45935.755920138887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45935.755920138887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45935.755920138887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45935.755920138887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45935.755920138887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45935.755920138887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45935.755920138887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45935.755920138887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45935.755920138887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45935.755920138887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45935.755920138887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45935.755920138887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45935.755920138887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45935.755920138887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45935.755920138887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45935.755920138887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45935.755920138887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45935.755920138887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45935.755920138887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45935.755920138887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45935.755920138887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45935.755920138887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45935.755920138887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45935.755920138887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45935.755920138887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45935.755920138887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45935.755920138887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45935.755920138887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45935.755920138887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45935.755920138887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45935.755920138887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45935.755920138887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45935.755920138887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45935.755920138887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45935.755920138887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45935.755920138887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45935.755920138887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45935.755920138887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45935.755920138887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45935.755920138887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45935.755920138887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45935.755920138887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45935.755920138887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45935.755920138887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45935.755920138887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45935.755920138887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45935.755920138887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45935.755920138887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45935.755920138887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45935.755920138887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45935.755920138887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45935.755920138887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45935.755920138887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45935.755920138887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45935.755920138887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45935.755920138887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45935.755920138887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45935.755920138887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45935.755920138887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45935.755920138887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45935.755920138887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45935.755920138887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45935.755920138887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45935.755920138887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45935.755920138887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45935.755920138887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45935.755920138887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45935.755920138887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45935.755920138887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45935.755920138887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45935.755920138887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45935.755920138887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45935.755920138887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45935.755920138887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45935.755920138887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45935.755920138887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45935.755920138887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45935.755920138887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45935.755920138887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45935.755920138887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45935.755920138887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45935.755920138887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45935.755920138887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45935.755920138887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45935.755920138887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45935.755920138887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45935.755920138887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45935.755920138887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45935.755920138887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45935.755920138887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45935.755920138887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45935.755920138887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45935.755920138887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45935.755920138887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45935.755920138887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45935.755920138887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45935.755920138887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45935.755920138887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45935.755920138887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45935.755920138887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45935.755920138887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45935.755920138887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45935.755920138887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45935.755920138887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45935.755920138887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45935.755920138887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45935.755920138887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45935.755920138887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45935.755920138887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45935.755920138887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45935.755920138887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45935.755920138887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45935.755920138887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45935.755920138887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45935.755920138887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45935.755920138887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45935.755920138887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45935.755920138887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45935.755920138887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45935.755920138887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45935.755920138887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45935.755920138887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45935.755920138887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45935.755920138887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45935.755920138887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45935.755920138887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45935.755920138887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45935.755920138887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45935.755920138887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45935.755920138887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45935.755920138887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45935.755920138887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45935.755920138887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45935.755920138887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45935.755920138887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45935.755920138887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45935.755920138887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45935.755920138887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45935.755920138887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45935.755920138887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45935.755920138887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45935.755920138887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45935.755920138887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45935.755920138887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45935.755920138887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45935.755920138887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45935.755920138887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45935.755920138887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45935.755920138887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45935.755920138887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45935.755920138887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45935.755920138887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45935.755920138887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45935.755920138887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45935.755920138887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45935.755920138887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45935.755920138887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45935.755920138887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45935.755920138887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45935.755920138887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45935.755920138887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45935.755920138887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45935.755920138887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45935.755920138887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45935.755920138887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45935.755920138887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45935.755920138887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45935.755920138887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45935.755920138887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45935.755920138887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45935.755920138887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45935.755920138887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45935.755920138887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45935.755920138887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45935.755920138887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45935.755920138887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45935.755920138887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45935.755920138887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45935.755920138887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45935.755920138887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45935.755920138887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45935.755920138887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45935.755920138887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45935.755920138887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45935.755920138887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45935.755920138887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45935.755920138887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45935.755920138887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45935.755920138887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45935.755920138887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45935.755920138887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45935.755920138887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45935.755920138887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45935.755920138887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45935.755920138887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45935.755920138887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45935.755920138887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45935.755920138887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45935.755920138887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45935.755920138887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45935.755920138887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45935.755920138887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45935.755920138887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45935.755920138887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45935.755920138887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45935.755920138887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45935.755920138887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45935.755920138887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45935.755920138887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45935.755920138887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45935.755920138887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45935.755920138887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45935.755920138887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45935.755920138887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45935.755920138887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45935.755920138887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45935.755920138887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45935.755920138887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45935.755920138887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45935.755920138887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45935.755920138887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45935.755920138887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45935.755920138887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45935.755920138887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45935.755920138887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45935.755920138887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45935.755920138887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45935.755920138887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45935.755920138887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45935.755920138887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45935.755920138887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45935.755920138887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45935.755920138887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45935.755920138887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45935.755920138887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45935.755920138887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45935.755920138887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45935.755920138887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45935.755920138887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45935.755920138887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45935.755920138887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45935.755920138887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45935.755920138887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45935.755920138887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45935.755920138887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45935.755920138887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45935.755920138887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45935.755920138887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45935.755920138887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45935.755920138887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45935.755920138887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45935.755920138887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45935.755920138887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45935.755920138887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45935.755920138887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45935.755920138887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45935.755920138887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45935.755920138887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45935.755920138887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45935.755920138887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45935.755920138887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45935.755920138887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45935.755920138887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45935.755920138887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45935.755920138887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45935.755920138887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45935.755920138887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45935.755920138887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45935.755920138887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45935.755920138887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45935.755920138887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45935.755920138887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45935.755920138887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45935.755920138887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45935.755920138887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45935.755920138887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45935.755920138887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45935.755920138887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45935.755920138887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45935.755920138887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45935.755920138887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45935.755920138887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45935.755920138887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45935.755920138887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45935.755920138887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45935.755920138887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45935.755920138887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45935.755920138887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45935.755920138887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45935.755920138887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45935.755920138887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45935.755920138887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45935.755920138887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45935.755920138887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45935.755920138887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45935.755920138887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45935.755920138887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45935.755920138887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45935.755920138887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45935.755920138887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45935.755920138887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45935.755920138887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45935.755920138887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45935.755920138887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45935.755920138887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45935.755920138887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45935.755920138887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45935.755920138887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45935.755920138887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45935.755920138887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45935.755920138887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45935.755920138887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45935.755920138887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45935.755920138887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45935.755920138887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45935.755920138887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45935.755920138887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45935.755920138887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45935.755920138887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45935.755920138887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45935.755920138887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45935.755920138887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45935.755920138887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45935.755920138887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45935.755920138887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45935.755920138887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45935.755920138887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45935.755920138887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45935.755920138887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45935.755920138887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45935.755920138887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45935.755920138887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45935.755920138887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45935.755920138887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45935.755920138887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45935.755920138887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45935.755920138887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45935.755920138887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45935.755920138887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45935.755920138887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45935.755920138887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45935.755920138887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45935.755920138887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45935.755920138887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45935.755920138887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45935.755920138887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45935.755920138887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45935.755920138887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45935.755920138887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45935.755920138887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45935.755920138887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45935.755920138887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45935.755920138887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45935.755920138887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45935.755920138887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45935.755920138887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45935.755920138887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45935.755920138887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45935.755920138887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45935.755920138887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45935.755920138887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45935.755920138887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45935.755920138887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45935.755920138887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45935.755920138887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45935.755920138887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45935.755920138887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45935.755920138887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45935.755920138887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45935.755920138887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45935.755920138887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45935.755920138887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45935.755920138887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45935.755920138887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45935.755920138887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45935.755920138887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45935.755920138887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45935.755920138887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45935.755920138887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45935.755920138887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45935.755920138887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45935.755920138887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45935.755920138887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45935.755920138887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45935.755920138887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45935.755920138887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45935.755920138887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45935.755920138887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45935.755920138887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45935.755920138887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45935.755920138887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45935.755920138887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45935.755920138887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45935.755920138887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45935.755920138887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45935.755920138887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45935.755920138887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45935.755920138887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45935.755920138887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45935.755920138887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45935.755920138887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45935.755920138887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45935.755920138887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45935.755920138887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45935.755920138887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45935.755920138887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45935.755920138887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45935.755920138887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45935.755920138887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45935.755920138887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45935.755920138887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45935.755920138887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45935.755920138887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45935.755920138887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45935.755920138887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45935.755920138887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45935.755920138887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45935.755920138887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45935.755920138887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45935.755920138887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45935.755920138887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45935.755920138887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45935.755920138887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45935.755920138887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45935.755920138887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45935.755920138887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45935.755920138887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45935.755920138887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45935.755920138887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45935.755920138887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45935.755920138887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45935.755920138887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45935.755920138887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45935.755920138887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45935.755920138887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45935.755920138887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45935.755920138887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45935.755920138887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45935.755920138887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45935.755920138887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45935.755920138887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45935.755920138887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45935.755920138887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45935.755920138887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45935.755920138887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45935.755920138887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45935.755920138887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45935.755920138887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45935.755920138887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45935.755920138887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45935.755920138887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45935.755920138887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45935.755920138887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45935.755920138887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45935.755920138887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45935.755920138887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45935.755920138887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45935.755920138887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45935.755920138887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45935.755920138887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45935.755920138887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45935.755920138887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45935.755920138887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45935.755920138887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45935.755920138887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45935.755920138887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45935.755920138887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45935.755920138887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45935.755920138887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45935.755920138887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45935.755920138887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45935.755920138887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45935.755920138887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45935.755920138887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45935.755920138887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45935.755920138887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45935.755920138887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45935.755920138887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45935.755920138887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45935.755920138887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45935.755920138887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45935.755920138887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45935.755920138887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45935.755920138887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45935.755920138887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45935.755920138887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45935.755920138887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45935.755920138887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45935.755920138887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45935.755920138887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45935.755920138887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45935.755920138887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45935.755920138887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45935.755920138887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45935.755920138887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45935.755920138887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45935.755920138887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45935.755920138887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45935.755920138887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45935.755920138887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45935.755920138887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45935.755920138887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45935.755920138887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45935.755920138887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45935.755920138887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45935.755920138887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45935.755920138887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45935.755920138887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45935.755920138887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45935.755920138887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45935.755920138887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45935.755920138887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45935.755920138887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45935.755920138887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45935.755920138887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45935.755920138887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45935.755920138887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45935.755920138887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45935.755920138887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45935.755920138887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45935.755920138887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45935.755920138887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45935.755920138887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45935.755920138887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45935.755920138887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45935.755920138887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45935.755920138887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45935.755920138887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45935.755920138887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45935.755920138887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45935.755920138887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45935.755920138887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45935.755920138887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45935.755920138887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45935.755920138887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45935.755920138887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45935.755920138887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45935.755920138887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45935.755920138887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45935.755920138887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45935.755920138887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45935.755920138887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45935.755920138887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45935.755920138887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45935.755920138887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45935.755920138887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45935.755920138887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45935.755920138887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45935.755920138887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45935.755920138887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45935.755920138887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45935.755920138887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45935.755920138887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45935.755920138887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45935.755920138887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45935.755920138887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45935.755920138887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45935.755920138887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45935.755920138887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45935.755920138887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45935.755920138887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45935.755920138887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45935.755920138887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45935.755920138887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45935.755920138887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45935.755920138887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45935.755920138887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45935.755920138887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45935.755920138887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45935.755920138887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45935.755920138887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45935.755920138887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45935.755920138887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45935.755920138887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45935.755920138887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45935.755920138887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45935.755920138887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45935.755920138887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45935.755920138887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45935.755920138887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45935.755920138887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45935.755920138887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45935.755920138887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45935.755920138887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45935.755920138887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45935.755920138887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45935.755920138887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45935.755920138887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45935.755920138887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45935.755920138887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45935.755920138887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45935.755920138887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45935.755920138887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45935.755920138887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45935.755920138887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45935.755920138887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45935.755920138887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45935.755920138887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45935.755920138887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45935.755920138887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45935.755920138887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45935.755920138887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45935.755920138887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45935.755920138887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45935.755920138887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45935.755920138887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45935.755920138887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45935.755920138887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45935.755920138887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45935.755920138887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45935.755920138887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45935.755920138887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45935.755920138887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45935.755920138887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45935.755920138887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45935.755920138887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45935.755920138887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45935.755920138887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45935.755920138887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45935.755920138887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45935.755920138887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45935.755920138887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45935.755920138887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45935.755920138887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45935.755920138887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45935.755920138887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45935.755920138887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45935.755920138887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45935.755920138887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45935.755920138887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45935.755920138887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45935.755920138887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45935.755920138887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45935.755920138887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45935.755920138887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45935.755920138887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45935.755920138887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45935.755920138887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45935.755920138887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45935.755920138887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45935.755920138887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45935.755920138887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45935.755920138887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45935.755920138887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45935.755920138887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45935.755920138887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45935.755920138887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45935.755920138887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45935.755920138887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45935.755920138887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45935.755920138887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45935.755920138887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45935.755920138887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45935.755920138887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45935.755920138887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45935.755920138887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45935.755920138887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45935.755920138887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45935.755920138887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45935.755920138887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45935.755920138887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45935.755920138887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45935.755920138887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45935.755920138887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45935.755920138887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45935.755920138887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45935.755920138887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45935.755920138887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45935.755920138887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45935.755920138887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45935.755920138887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45935.755920138887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45935.755920138887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45935.755920138887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45935.755920138887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45935.755920138887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45935.755920138887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45935.755920138887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45935.755920138887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45935.755920138887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45935.755920138887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45935.755920138887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45935.755920138887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45935.755920138887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45935.755920138887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45935.755920138887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45935.755920138887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45935.755920138887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45935.755920138887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45935.755920138887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45935.755920138887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45935.755920138887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45935.755920138887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45935.755920138887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45935.755920138887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45935.755920138887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45935.755920138887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45935.755920138887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45935.755920138887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45935.755920138887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45935.755920138887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45935.755920138887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45935.755920138887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45935.755920138887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45935.755920138887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45935.755920138887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45935.755920138887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45935.755920138887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45935.755920138887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45935.755920138887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45935.755920138887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45935.755920138887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45935.755920138887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45935.755920138887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45935.755920138887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45935.755920138887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45935.755920138887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45935.755920138887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45935.755920138887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45935.755920138887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45935.755920138887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45935.755920138887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45935.755920138887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45935.755920138887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45935.755920138887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45935.755920138887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45935.755920138887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45935.755920138887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45935.755920138887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45935.755920138887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45935.755920138887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45935.755920138887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45935.755920138887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45935.755920138887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45935.755920138887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45935.755920138887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45935.755920138887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45935.755920138887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45935.755920138887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45935.755920138887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45935.755920138887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45935.755920138887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45935.755920138887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45935.755920138887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45935.755920138887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45935.755920138887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45935.755920138887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45935.755920138887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45935.755920138887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45935.755920138887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45935.755920138887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45935.755920138887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45935.755920138887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45935.755920138887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45935.755920138887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45935.755920138887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45935.755920138887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45935.755920138887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45935.755920138887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45935.755920138887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45935.755920138887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45935.755920138887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45935.755920138887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45935.755920138887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45935.755920138887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45935.755920138887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45935.755920138887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45935.755920138887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45935.755920138887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45935.755920138887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45935.755920138887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45935.755920138887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45935.755920138887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45935.755920138887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45935.755920138887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45935.755920138887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45935.755920138887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45935.755920138887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45935.755920138887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45935.755920138887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45935.755920138887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45935.755920138887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45935.755920138887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45935.755920138887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45935.755920138887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45935.755920138887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45935.755920138887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45935.755920138887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45935.755920138887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45935.755920138887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45935.755920138887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45935.755920138887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45935.755920138887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45935.755920138887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45935.755920138887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45935.755920138887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45935.755920138887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45935.755920138887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45935.755920138887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45935.755920138887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45935.755920138887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45935.755920138887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45935.755920138887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45935.755920138887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45935.755920138887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45935.755920138887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45935.755920138887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45935.755920138887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45935.755920138887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45935.755920138887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45935.755920138887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45935.755920138887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45935.755920138887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45935.755920138887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45935.755920138887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45935.755920138887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45935.755920138887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45935.755920138887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45935.755920138887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45935.755920138887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45935.755920138887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45935.755920138887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45935.755920138887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45935.755920138887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45935.755920138887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45935.755920138887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45935.755920138887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45935.755920138887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45935.755920138887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45935.755920138887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45935.755920138887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45935.755920138887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45935.755920138887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45935.755920138887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45935.755920138887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45935.755920138887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45935.755920138887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45935.755920138887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45935.755920138887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45935.755920138887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45935.755920138887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45935.755920138887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45935.755920138887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45935.755920138887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45935.755920138887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45935.755920138887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45935.755920138887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45935.755920138887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45935.755920138887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45935.755920138887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45935.755920138887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45935.755920138887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45935.755920138887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45935.755920138887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45935.755920138887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45935.755920138887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45935.755920138887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45935.755920138887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45935.755920138887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45935.755920138887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45935.755920138887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45935.755920138887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45935.755920138887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45935.755920138887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45935.755920138887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45935.755920138887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45935.755920138887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45935.755920138887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45935.755920138887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45935.755920138887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45935.755920138887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45935.755920138887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45935.755920138887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45935.755920138887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45935.755920138887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45935.755920138887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45935.755920138887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45935.755920138887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45935.755920138887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45935.755920138887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45935.755920138887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45935.755920138887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45935.755920138887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45935.755920138887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45935.755920138887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45935.755920138887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45935.755920138887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45935.755920138887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45935.755920138887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45935.755920138887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45935.755920138887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45935.755920138887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45935.755920138887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45935.755920138887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45935.755920138887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45935.755920138887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45935.755920138887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45935.755920138887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45935.755920138887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45935.755920138887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45935.755920138887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45935.755920138887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45935.755920138887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45935.755920138887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45935.755920138887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45935.755920138887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45935.755920138887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45935.755920138887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45935.755920138887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45935.755920138887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45935.755920138887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45935.755920138887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45935.755920138887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45935.755920138887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45935.755920138887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45935.755920138887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45935.755920138887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45935.755920138887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45935.755920138887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45935.755920138887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45935.755920138887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45935.755920138887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45935.755920138887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45935.755920138887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45935.755920138887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45935.755920138887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45935.755920138887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45935.755920138887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45935.755920138887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45935.755920138887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45935.755920138887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45935.755920138887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45935.755920138887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45935.755920138887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45935.755920138887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45935.755920138887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45935.755920138887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45935.755920138887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45935.755920138887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45935.755920138887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45935.755920138887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45935.755920138887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45935.755920138887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45935.755920138887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45935.755920138887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45935.755920138887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45935.755920138887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45935.755920138887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45935.755920138887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45935.755920138887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45935.755920138887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45935.755920138887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45935.755920138887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45935.755920138887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45935.755920138887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45935.755920138887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45935.755920138887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45935.755920138887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45935.755920138887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45935.755920138887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45935.755920138887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45935.755920138887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45935.755920138887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45935.755920138887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45935.755920138887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45935.755920138887</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232.27520254629053</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0.59897569444001419</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0.23265624999476131</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1</v>
      </c>
      <c r="D5" s="107" t="s">
        <v>34306</v>
      </c>
      <c r="E5" s="112" t="s">
        <v>38964</v>
      </c>
      <c r="F5" s="113">
        <v>45934.995312500003</v>
      </c>
      <c r="G5" s="114">
        <f ca="1">IFERROR(NOW()-F5,"")</f>
        <v>0.76060763888381189</v>
      </c>
      <c r="H5" s="113">
        <v>45935.675949074073</v>
      </c>
      <c r="I5" s="110" t="str">
        <f>IFERROR(VLOOKUP(D5,DB!A:F,6,0),"")</f>
        <v>SCECO</v>
      </c>
      <c r="J5" s="110" t="str">
        <f>IFERROR(VLOOKUP(D5,DB!A:G,7,0),"")</f>
        <v>Dead</v>
      </c>
      <c r="K5" s="115" t="s">
        <v>39063</v>
      </c>
      <c r="L5" s="107" t="str">
        <f>IFERROR(VLOOKUP(D5,DB!A:I,9,0),"")</f>
        <v>Latis</v>
      </c>
    </row>
    <row r="6" spans="1:16" ht="15" customHeight="1">
      <c r="A6" s="110" t="s">
        <v>39064</v>
      </c>
      <c r="B6" s="110" t="str">
        <f>IFERROR(VLOOKUP(D6,DB!A:K,11,0),"")</f>
        <v>R4</v>
      </c>
      <c r="C6" s="111">
        <v>1</v>
      </c>
      <c r="D6" s="107" t="s">
        <v>37226</v>
      </c>
      <c r="E6" s="112" t="s">
        <v>38964</v>
      </c>
      <c r="F6" s="113">
        <v>45935.739525462966</v>
      </c>
      <c r="G6" s="114">
        <f ca="1">IFERROR(NOW()-F6,"")</f>
        <v>1.6394675920309965E-2</v>
      </c>
      <c r="H6" s="113">
        <v>45935.675949074073</v>
      </c>
      <c r="I6" s="110" t="str">
        <f>IFERROR(VLOOKUP(D6,DB!A:F,6,0),"")</f>
        <v>Generator-SG</v>
      </c>
      <c r="J6" s="110" t="str">
        <f>IFERROR(VLOOKUP(D6,DB!A:G,7,0),"")</f>
        <v>Dead</v>
      </c>
      <c r="K6" s="115" t="s">
        <v>39065</v>
      </c>
      <c r="L6" s="107" t="str">
        <f>IFERROR(VLOOKUP(D6,DB!A:I,9,0),"")</f>
        <v>Latis</v>
      </c>
    </row>
    <row r="7" spans="1:16" ht="15" customHeight="1">
      <c r="A7" s="110"/>
      <c r="B7" s="110" t="str">
        <f>IFERROR(VLOOKUP(D7,DB!A:K,11,0),"")</f>
        <v/>
      </c>
      <c r="C7" s="111"/>
      <c r="D7" s="107"/>
      <c r="E7" s="112"/>
      <c r="F7" s="113"/>
      <c r="G7" s="114">
        <f ca="1">IFERROR(NOW()-F7,"")</f>
        <v>45935.755920138887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45935.755920138887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45935.755920138887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45935.755920138887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45935.755920138887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45935.755920138887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45935.755920138887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45935.755920138887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45935.755920138887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45935.755920138887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45935.755920138887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45935.755920138887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45935.755920138887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45935.755920138887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45935.755920138887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45935.755920138887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45935.755920138887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45935.755920138887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45935.755920138887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45935.755920138887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45935.755920138887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45935.755920138887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45935.755920138887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45935.755920138887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45935.755920138887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45935.755920138887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45935.755920138887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45935.755920138887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45935.755920138887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45935.755920138887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45935.755920138887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45935.755920138887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45935.755920138887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45935.755920138887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45935.755920138887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45935.755920138887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45935.755920138887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45935.755920138887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45935.755920138887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45935.755920138887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45935.755920138887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45935.755920138887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45935.755920138887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45935.755920138887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45935.755920138887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45935.755920138887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45935.755920138887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45935.755920138887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45935.755920138887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45935.755920138887</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43.923859953698411</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9.5670428240700858</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c r="E4" s="37"/>
      <c r="F4" s="38"/>
      <c r="G4" s="39">
        <f ca="1">IFERROR(NOW()-F4,"-")</f>
        <v>45935.755920138887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45935.755920138887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45935.755920138887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45935.755920138887</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45935.755920138887</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45935.755920138887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45935.755920138887</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45935.755920138887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45935.755920138887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45935.755920138887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45935.755920138887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45935.755920138887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45935.755920138887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45935.755920138887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45935.755920138887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45935.755920138887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45935.755920138887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45935.755920138887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45935.755920138887</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45935.755920138887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45935.755920138887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45935.755920138887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45935.755920138887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45935.755920138887</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45935.755920138887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45935.755920138887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45935.755920138887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45935.755920138887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45935.755920138887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45935.755920138887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45935.755920138887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45935.755920138887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45935.755920138887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45935.755920138887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45935.755920138887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45935.755920138887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45935.755920138887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45935.755920138887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45935.755920138887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45935.755920138887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45935.755920138887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45935.755920138887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45935.755920138887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45935.755920138887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45935.755920138887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45935.755920138887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45935.755920138887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45935.755920138887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45935.755920138887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45935.755920138887</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45935.755920138887</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45935.755920138887</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45935.755920138887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45935.755920138887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45935.755920138887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45935.755920138887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45935.755920138887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45935.755920138887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45935.755920138887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45935.755920138887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45935.755920138887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45935.755920138887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45935.755920138887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45935.755920138887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45935.755920138887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45935.755920138887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45935.755920138887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45935.755920138887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45935.755920138887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45935.755920138887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45935.755920138887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45935.755920138887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45935.755920138887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45935.755920138887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45935.755920138887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45935.755920138887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45935.755920138887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45935.755920138887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45935.755920138887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45935.755920138887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45935.755920138887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45935.755920138887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45935.755920138887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45935.755920138887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45935.755920138887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45935.755920138887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45935.755920138887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45935.755920138887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45935.755920138887</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45935.755920138887</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45935.755920138887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45935.755920138887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45935.755920138887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45935.755920138887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45935.755920138887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45935.755920138887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45935.755920138887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45935.755920138887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45935.755920138887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45935.755920138887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45935.755920138887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45935.755920138887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45935.755920138887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45935.755920138887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45935.755920138887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45935.755920138887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45935.755920138887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45935.755920138887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45935.755920138887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45935.755920138887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45935.755920138887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45935.755920138887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45935.755920138887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45935.755920138887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45935.755920138887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45935.755920138887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45935.755920138887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45935.755920138887</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45935.755920138887</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45935.755920138887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45935.755920138887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45935.755920138887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45935.755920138887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45935.755920138887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45935.755920138887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45935.755920138887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45935.755920138887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45935.755920138887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45935.755920138887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45935.755920138887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45935.755920138887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45935.755920138887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45935.755920138887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45935.755920138887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45935.755920138887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45935.755920138887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45935.755920138887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45935.755920138887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45935.755920138887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45935.755920138887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45935.755920138887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45935.755920138887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45935.755920138887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45935.755920138887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45935.755920138887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45935.755920138887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45935.755920138887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45935.755920138887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45935.755920138887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45935.755920138887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45935.755920138887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45935.755920138887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45935.755920138887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45935.755920138887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45935.755920138887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45935.755920138887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45935.755920138887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45935.755920138887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45935.755920138887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45935.755920138887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45935.755920138887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45935.755920138887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45935.755920138887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45935.755920138887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45935.755920138887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45935.755920138887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45935.755920138887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45935.755920138887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45935.755920138887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45935.755920138887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45935.755920138887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45935.755920138887</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45935.755920138887</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8"/>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8.9830729166642413</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45935.755920138887</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1.8749479166654055</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0.81367476851301035</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37">
        <v>1</v>
      </c>
      <c r="D6" s="120" t="s">
        <v>31997</v>
      </c>
      <c r="E6" s="137" t="s">
        <v>39071</v>
      </c>
      <c r="F6" s="139">
        <v>45935.599016203705</v>
      </c>
      <c r="G6" s="89">
        <f ca="1">IFERROR(NOW()-F6,"-")</f>
        <v>0.15690393518161727</v>
      </c>
      <c r="H6" s="139">
        <v>45935.565289351849</v>
      </c>
      <c r="I6" s="120" t="str">
        <f>IFERROR(VLOOKUP(D6,DB!A:F,6,0),"")</f>
        <v>SCECO</v>
      </c>
      <c r="J6" s="120" t="str">
        <f>IFERROR(VLOOKUP(D6,DB!A:G,7,0),"")</f>
        <v>Dead</v>
      </c>
      <c r="K6" s="137" t="s">
        <v>39077</v>
      </c>
      <c r="L6" s="126" t="str">
        <f>IFERROR(VLOOKUP(D6,DB!A:I,9,0),"")</f>
        <v>Latis</v>
      </c>
    </row>
    <row r="7" spans="1:16383" ht="31.5" customHeight="1">
      <c r="A7" s="121" t="s">
        <v>39078</v>
      </c>
      <c r="B7" s="120" t="str">
        <f>IFERROR(VLOOKUP(D7,DB!A:K,11,0),"")</f>
        <v>R6</v>
      </c>
      <c r="C7" s="122">
        <v>1</v>
      </c>
      <c r="D7" s="120" t="s">
        <v>32435</v>
      </c>
      <c r="E7" s="137" t="s">
        <v>38964</v>
      </c>
      <c r="F7" s="124">
        <v>45935.698148148149</v>
      </c>
      <c r="G7" s="89">
        <f ca="1">IFERROR(NOW()-F7,"-")</f>
        <v>5.7771990737819578E-2</v>
      </c>
      <c r="H7" s="124">
        <v>45935.692453703705</v>
      </c>
      <c r="I7" s="120" t="str">
        <f>IFERROR(VLOOKUP(D7,DB!A:F,6,0),"")</f>
        <v>SCECO</v>
      </c>
      <c r="J7" s="120" t="str">
        <f>IFERROR(VLOOKUP(D7,DB!A:G,7,0),"")</f>
        <v>Good</v>
      </c>
      <c r="K7" s="125" t="s">
        <v>39079</v>
      </c>
      <c r="L7" s="126" t="str">
        <f>IFERROR(VLOOKUP(D7,DB!A:I,9,0),"")</f>
        <v>Latis</v>
      </c>
    </row>
    <row r="8" spans="1:16383" ht="31.5" customHeight="1">
      <c r="A8" s="121" t="s">
        <v>39080</v>
      </c>
      <c r="B8" s="120" t="str">
        <f>IFERROR(VLOOKUP(D8,DB!A:K,11,0),"")</f>
        <v>R6</v>
      </c>
      <c r="C8" s="122">
        <v>2</v>
      </c>
      <c r="D8" s="120" t="s">
        <v>38905</v>
      </c>
      <c r="E8" s="137" t="s">
        <v>38964</v>
      </c>
      <c r="F8" s="124">
        <v>45935.748842592591</v>
      </c>
      <c r="G8" s="89">
        <f ca="1">IFERROR(NOW()-F8,"-")</f>
        <v>7.0775462954770774E-3</v>
      </c>
      <c r="H8" s="124">
        <v>45935.731712962966</v>
      </c>
      <c r="I8" s="120" t="str">
        <f>IFERROR(VLOOKUP(D8,DB!A:F,6,0),"")</f>
        <v>SCECO</v>
      </c>
      <c r="J8" s="120" t="str">
        <f>IFERROR(VLOOKUP(D8,DB!A:G,7,0),"")</f>
        <v>Vandalized</v>
      </c>
      <c r="K8" s="125" t="s">
        <v>39081</v>
      </c>
      <c r="L8" s="126" t="str">
        <f>IFERROR(VLOOKUP(D8,DB!A:I,9,0),"")</f>
        <v>Latis</v>
      </c>
    </row>
    <row r="9" spans="1:16383" ht="31.5" customHeight="1">
      <c r="A9" s="121"/>
      <c r="B9" s="120" t="str">
        <f>IFERROR(VLOOKUP(D9,DB!A:K,11,0),"")</f>
        <v/>
      </c>
      <c r="C9" s="122"/>
      <c r="D9" s="120"/>
      <c r="E9" s="123"/>
      <c r="F9" s="124"/>
      <c r="G9" s="89">
        <f ca="1">IFERROR(NOW()-F9,"-")</f>
        <v>45935.755920138887</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45935.755920138887</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45935.755920138887</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45935.755920138887</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45935.755920138887</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45935.755920138887</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45935.755920138887</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45935.755920138887</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45935.755920138887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45935.755920138887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45935.755920138887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45935.755920138887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45935.755920138887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45935.755920138887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45935.755920138887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45935.755920138887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45935.755920138887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45935.755920138887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45935.755920138887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45935.755920138887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45935.755920138887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45935.755920138887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45935.755920138887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45935.755920138887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45935.755920138887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45935.755920138887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45935.755920138887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45935.755920138887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45935.755920138887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45935.755920138887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45935.755920138887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45935.755920138887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45935.755920138887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45935.755920138887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45935.755920138887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45935.755920138887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45935.755920138887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45935.755920138887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45935.755920138887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45935.755920138887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45935.755920138887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45935.755920138887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45935.755920138887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45935.755920138887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45935.755920138887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45935.755920138887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45935.755920138887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45935.755920138887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45935.755920138887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45935.755920138887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45935.755920138887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45935.755920138887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45935.755920138887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45935.755920138887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45935.755920138887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45935.755920138887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45935.755920138887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45935.755920138887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45935.755920138887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45935.755920138887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45935.755920138887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45935.755920138887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45935.755920138887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45935.755920138887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45935.755920138887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45935.755920138887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45935.755920138887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45935.755920138887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45935.755920138887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45935.755920138887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45935.755920138887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45935.755920138887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45935.755920138887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45935.755920138887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45935.755920138887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45935.755920138887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45935.755920138887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45935.755920138887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45935.755920138887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45935.755920138887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45935.755920138887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45935.755920138887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45935.755920138887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45935.755920138887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45935.755920138887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45935.755920138887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45935.755920138887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45935.755920138887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45935.755920138887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45935.755920138887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45935.755920138887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45935.755920138887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45935.755920138887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45935.755920138887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45935.755920138887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45935.755920138887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45935.755920138887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45935.755920138887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45935.755920138887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45935.755920138887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45935.755920138887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45935.755920138887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45935.755920138887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45935.755920138887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45935.755920138887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45935.755920138887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45935.755920138887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45935.755920138887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45935.755920138887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45935.755920138887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45935.755920138887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45935.755920138887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45935.755920138887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45935.755920138887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45935.755920138887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45935.755920138887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45935.755920138887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45935.755920138887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45935.755920138887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45935.755920138887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45935.755920138887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45935.755920138887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45935.755920138887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45935.755920138887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45935.755920138887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45935.755920138887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45935.755920138887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45935.755920138887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45935.755920138887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45935.755920138887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45935.755920138887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45935.755920138887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45935.755920138887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45935.755920138887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45935.755920138887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45935.755920138887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45935.755920138887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45935.755920138887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45935.755920138887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45935.755920138887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45935.755920138887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45935.755920138887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45935.755920138887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45935.755920138887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45935.755920138887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45935.755920138887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45935.755920138887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45935.755920138887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45935.755920138887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45935.755920138887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45935.755920138887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45935.755920138887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45935.755920138887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45935.755920138887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45935.755920138887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45935.755920138887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45935.755920138887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45935.755920138887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45935.755920138887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45935.755920138887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45935.755920138887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45935.755920138887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45935.755920138887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45935.755920138887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45935.755920138887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45935.755920138887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45935.755920138887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45935.755920138887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45935.755920138887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45935.755920138887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45935.755920138887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45935.755920138887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45935.755920138887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45935.755920138887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45935.755920138887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45935.755920138887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45935.755920138887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45935.755920138887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45935.755920138887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45935.755920138887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45935.755920138887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45935.755920138887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45935.755920138887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45935.755920138887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45935.755920138887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45935.755920138887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45935.755920138887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45935.755920138887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45935.755920138887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45935.755920138887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45935.755920138887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45935.755920138887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45935.755920138887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45935.755920138887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45935.755920138887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45935.755920138887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45935.755920138887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45935.755920138887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45935.755920138887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45935.755920138887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45935.755920138887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45935.755920138887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45935.755920138887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45935.755920138887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45935.755920138887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45935.755920138887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45935.755920138887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45935.755920138887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45935.755920138887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45935.755920138887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45935.755920138887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45935.755920138887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45935.755920138887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45935.755920138887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45935.755920138887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45935.755920138887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45935.755920138887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45935.755920138887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45935.755920138887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45935.755920138887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45935.755920138887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45935.755920138887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45935.755920138887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45935.755920138887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45935.755920138887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45935.755920138887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45935.755920138887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45935.755920138887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45935.755920138887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45935.755920138887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45935.755920138887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45935.755920138887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45935.755920138887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45935.755920138887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45935.755920138887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45935.755920138887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45935.755920138887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45935.755920138887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45935.755920138887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45935.755920138887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45935.755920138887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45935.755920138887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45935.755920138887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45935.755920138887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45935.755920138887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45935.755920138887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45935.755920138887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45935.755920138887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45935.755920138887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45935.755920138887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45935.755920138887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45935.755920138887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45935.755920138887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45935.755920138887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45935.755920138887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45935.755920138887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45935.755920138887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45935.755920138887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45935.755920138887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45935.755920138887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45935.755920138887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45935.755920138887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45935.755920138887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45935.755920138887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45935.755920138887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45935.755920138887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45935.755920138887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45935.755920138887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45935.755920138887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45935.755920138887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45935.755920138887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45935.755920138887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45935.755920138887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45935.755920138887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45935.755920138887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45935.755920138887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45935.755920138887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45935.755920138887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45935.755920138887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45935.755920138887</v>
      </c>
      <c r="H288" s="124"/>
      <c r="I288" s="120" t="str">
        <f>IFERROR(VLOOKUP(D288,DB!A:F,6,0),"")</f>
        <v/>
      </c>
      <c r="J288" s="119" t="str">
        <f>IFERROR(VLOOKUP(D288,DB!A:G,7,0),"")</f>
        <v/>
      </c>
      <c r="K288" s="125"/>
      <c r="L288" s="126" t="str">
        <f>IFERROR(VLOOKUP(D288,DB!A:I,9,0),"")</f>
        <v/>
      </c>
    </row>
  </sheetData>
  <dataValidations count="2">
    <dataValidation allowBlank="1" showInputMessage="1" showErrorMessage="1" sqref="E1" xr:uid="{380493DB-286A-4683-AF55-C78F04945A49}"/>
    <dataValidation type="list" allowBlank="1" showInputMessage="1" showErrorMessage="1" sqref="E3 E5 E7:E28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2025-10-05T15:10:33Z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